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bosch.sharepoint.com/sites/msteams_5794423/Shared Documents/Honda/Involve PQ-Early/PQ Q Package Documents/EPC/"/>
    </mc:Choice>
  </mc:AlternateContent>
  <xr:revisionPtr revIDLastSave="0" documentId="8_{5925D9DA-F768-4547-BC66-1B2B50F7411D}" xr6:coauthVersionLast="47" xr6:coauthVersionMax="47" xr10:uidLastSave="{00000000-0000-0000-0000-000000000000}"/>
  <bookViews>
    <workbookView xWindow="-110" yWindow="-110" windowWidth="19420" windowHeight="11500" tabRatio="862" activeTab="2" xr2:uid="{00000000-000D-0000-FFFF-FFFF00000000}"/>
  </bookViews>
  <sheets>
    <sheet name="01_Procedure" sheetId="8" r:id="rId1"/>
    <sheet name="02_Checklist LCP-charact." sheetId="5" r:id="rId2"/>
    <sheet name="03_Launch Control Plan" sheetId="1" r:id="rId3"/>
    <sheet name="04_Tracking chart" sheetId="7" r:id="rId4"/>
    <sheet name="05_OPL" sheetId="13" r:id="rId5"/>
    <sheet name="Explanations" sheetId="2" r:id="rId6"/>
    <sheet name="Document Change History" sheetId="14" r:id="rId7"/>
  </sheets>
  <definedNames>
    <definedName name="List_of_Status">#REF!</definedName>
    <definedName name="target1">[0]!target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7" l="1"/>
  <c r="D10" i="7"/>
  <c r="D11" i="7"/>
  <c r="D12" i="7"/>
  <c r="D13" i="7"/>
  <c r="D14" i="7"/>
  <c r="D15" i="7"/>
  <c r="D16" i="7"/>
  <c r="D17" i="7"/>
  <c r="D18" i="7"/>
  <c r="D19" i="7"/>
  <c r="D20" i="7"/>
  <c r="D21" i="7"/>
  <c r="D22" i="7"/>
  <c r="D23" i="7"/>
  <c r="D24" i="7"/>
  <c r="D25" i="7"/>
  <c r="D9" i="7" l="1"/>
  <c r="D44" i="8" l="1"/>
  <c r="D14" i="8"/>
  <c r="D16" i="8"/>
  <c r="D13" i="8"/>
  <c r="D12" i="8"/>
  <c r="D66" i="2"/>
  <c r="D46" i="8"/>
  <c r="N46" i="1"/>
  <c r="P46" i="1"/>
  <c r="R46" i="1"/>
  <c r="T46" i="1"/>
  <c r="V46" i="1"/>
  <c r="X46" i="1"/>
  <c r="Z46" i="1"/>
  <c r="AB46" i="1"/>
  <c r="AD46" i="1"/>
  <c r="AF46" i="1"/>
  <c r="AH46" i="1"/>
  <c r="L46" i="1"/>
  <c r="D45" i="8"/>
  <c r="D15" i="8"/>
  <c r="N49" i="1"/>
  <c r="P49" i="1"/>
  <c r="R49" i="1"/>
  <c r="T49" i="1"/>
  <c r="V49" i="1"/>
  <c r="X49" i="1"/>
  <c r="Z49" i="1"/>
  <c r="AB49" i="1"/>
  <c r="AD49" i="1"/>
  <c r="AF49" i="1"/>
  <c r="AH49" i="1"/>
  <c r="L49" i="1"/>
  <c r="N48" i="1"/>
  <c r="O48" i="1"/>
  <c r="P48" i="1"/>
  <c r="Q48" i="1"/>
  <c r="R48" i="1"/>
  <c r="S48" i="1"/>
  <c r="T48" i="1"/>
  <c r="U48" i="1"/>
  <c r="V48" i="1"/>
  <c r="W48" i="1"/>
  <c r="X48" i="1"/>
  <c r="Y48" i="1"/>
  <c r="Z48" i="1"/>
  <c r="AA48" i="1"/>
  <c r="AB48" i="1"/>
  <c r="AC48" i="1"/>
  <c r="AD48" i="1"/>
  <c r="AE48" i="1"/>
  <c r="AF48" i="1"/>
  <c r="AG48" i="1"/>
  <c r="AH48" i="1"/>
  <c r="AI48" i="1"/>
  <c r="M48" i="1"/>
  <c r="L48" i="1"/>
  <c r="M51" i="1" l="1"/>
  <c r="O51" i="1"/>
  <c r="AC51" i="1"/>
  <c r="AG51" i="1"/>
  <c r="Y51" i="1"/>
  <c r="AH51" i="1"/>
  <c r="AA51" i="1"/>
  <c r="U51" i="1"/>
  <c r="L51" i="1"/>
  <c r="Q51" i="1"/>
  <c r="P51" i="1"/>
  <c r="S51" i="1"/>
  <c r="T51" i="1"/>
  <c r="X51" i="1"/>
  <c r="Z51" i="1"/>
  <c r="AB51" i="1"/>
  <c r="AE51" i="1"/>
  <c r="AF51" i="1"/>
  <c r="AI51" i="1"/>
  <c r="V51" i="1"/>
  <c r="R51" i="1"/>
  <c r="N51" i="1"/>
  <c r="AD51" i="1"/>
  <c r="W51" i="1"/>
</calcChain>
</file>

<file path=xl/sharedStrings.xml><?xml version="1.0" encoding="utf-8"?>
<sst xmlns="http://schemas.openxmlformats.org/spreadsheetml/2006/main" count="464" uniqueCount="267">
  <si>
    <t>Early Production Containment - Requirements and procedure</t>
  </si>
  <si>
    <t>1. Definition and purpose</t>
  </si>
  <si>
    <t xml:space="preserve">The objective of Early Production Containment is to verify and validate the supplier's series process. It is an additional quality gate to ensure quality in the ramp-up phase (e.g. additional inspection, 100% visual inspection) in order to detect potential failures before shipping. Additional inspections are documented in the Launch Control Plan (LCP). </t>
  </si>
  <si>
    <t xml:space="preserve">Early Production Containment should ensure that </t>
  </si>
  <si>
    <t>2. Scope and duration</t>
  </si>
  <si>
    <t>Early Production Containment must be conducted for a period of time or quantity of parts as specified in the Technical Supplier Discussion (TLG) (see Agreement for Early Production Containment between Supplier and Robert Bosch). 
Type and scope of 100% visual inspections and measurements are based on characteristics which are both determined by the supplier and Bosch. The attached checklist (see tab 02 "Checklist for identification of LCP-characteristics") should be used to identify characteristics for the Launch Control Plan. The supplier and Bosch agree on exit criteria which will allow the supplier to end Early Production Containment.  It is recommended to start with Early Production Containment in C- Sammple phase, mandatory latest with SOP. 
Type and scope of additional inspections for Early Production Containment are documented in the LCP as well as exit criteria (see tab 03 "Launch Control Plan").</t>
  </si>
  <si>
    <t>3. Supplier responsibility</t>
  </si>
  <si>
    <t>1.</t>
  </si>
  <si>
    <t xml:space="preserve">The supplier is responsible for the execution and observation of Early Production Containment. Identify the staff person responsible for ensuring the implementation of Early Production Containment at supplier's location. The supplier has to plan his capacity according to Early Production Containment so that no delivery bottlenecks will occure.  </t>
  </si>
  <si>
    <t>2.</t>
  </si>
  <si>
    <r>
      <t xml:space="preserve">For the duration of Early Production Containment </t>
    </r>
    <r>
      <rPr>
        <b/>
        <sz val="10"/>
        <rFont val="Arial"/>
        <family val="2"/>
      </rPr>
      <t>all</t>
    </r>
    <r>
      <rPr>
        <sz val="10"/>
        <rFont val="Arial"/>
        <family val="2"/>
      </rPr>
      <t xml:space="preserve"> parts have to be inspected visually on a </t>
    </r>
    <r>
      <rPr>
        <b/>
        <sz val="10"/>
        <rFont val="Arial"/>
        <family val="2"/>
      </rPr>
      <t>separated</t>
    </r>
    <r>
      <rPr>
        <sz val="10"/>
        <rFont val="Arial"/>
        <family val="2"/>
      </rPr>
      <t xml:space="preserve"> visual control station. These control stations must be off-line, separate and independent from the normal manufacturing process and located before packaging process. Qualified staff has to be installed at the control stations. The supplier has to create qualification matrix and inspection plan.</t>
    </r>
  </si>
  <si>
    <t>3.</t>
  </si>
  <si>
    <t xml:space="preserve">Increase sample size and/or frequency of continuous serial inspections for LCP-characteristics as defined in the LCP.  </t>
  </si>
  <si>
    <t>4.</t>
  </si>
  <si>
    <t xml:space="preserve">Analyse detected failures during Early Production Containment. Identify unstable processes and define corrective actions (see tab 05 "OPL"). </t>
  </si>
  <si>
    <t>5.</t>
  </si>
  <si>
    <t xml:space="preserve">In case of non-conformities document problem solving for both internal and Bosch quality concerns utilizing 8D-method and update Process- FMEA and control plan as appropriate. </t>
  </si>
  <si>
    <t xml:space="preserve">6. </t>
  </si>
  <si>
    <t xml:space="preserve">Report LCP failure-pareto analysis (see tab 04 "Tracking chart") to PMQ regularly to monitor the trend and evaluate initiated actions (see tab 05 "OPL"). The supplier is responsible to contact the TSC-engineer for review. </t>
  </si>
  <si>
    <t>7.</t>
  </si>
  <si>
    <t xml:space="preserve">Label each package unit with a sticker which ran through 100% visual inspection. This label should contain the responsible inspector and date of inspection. </t>
  </si>
  <si>
    <t>4. Finalization of Early Production Containment</t>
  </si>
  <si>
    <t xml:space="preserve">The supplier will be able to close Early Production Containment procedure when </t>
  </si>
  <si>
    <t>If the supplier is unable to meet the exit criteria, the supplier should continue Early Production Containment procedure until all open points are solved to the satisfaction of both the supplier and Bosch.</t>
  </si>
  <si>
    <t xml:space="preserve">The decision to close Early Production Containment is carried out and discussed in a meeting between the supplier and Bosch after all required documentation is submitted. The finalization of Early Production Containment is determined on the LCP with the signature of the Supplier Quality Engineer and the responsible PMQ-engineer.  </t>
  </si>
  <si>
    <t>5. Consequences of shipping non-conforming parts</t>
  </si>
  <si>
    <t>If non-conformities are continuously detected at the Bosch plant during Early Production Containment (claims, abnormalities), Bosch will conclude that the additional quality gate is not effective at supplier. In this case an additional quality gate (third party inspection) will be mandatory implemented and paid by supplier.</t>
  </si>
  <si>
    <t>Checklist for identification of LCP-characteristics</t>
  </si>
  <si>
    <t>Occurrence of non-conformity</t>
  </si>
  <si>
    <t>Input from 
(supplier / Bosch-department)</t>
  </si>
  <si>
    <t xml:space="preserve">Non-conformity detected
</t>
  </si>
  <si>
    <t xml:space="preserve">Defined characteristic </t>
  </si>
  <si>
    <t>Characteristic for LCP</t>
  </si>
  <si>
    <t>Reasons for non-consideration / Comments</t>
  </si>
  <si>
    <t>Preventive Quality Element</t>
  </si>
  <si>
    <t>Feasability study</t>
  </si>
  <si>
    <t>supplier</t>
  </si>
  <si>
    <t>yes</t>
  </si>
  <si>
    <t>no</t>
  </si>
  <si>
    <t>Technical supplier discussion</t>
  </si>
  <si>
    <t>supplier /
 PMQ / ENG / TSC</t>
  </si>
  <si>
    <t>n.a.</t>
  </si>
  <si>
    <t>ICL</t>
  </si>
  <si>
    <t>PMQ</t>
  </si>
  <si>
    <t xml:space="preserve">Design-FMEA </t>
  </si>
  <si>
    <t>ENG</t>
  </si>
  <si>
    <t>Process-FMEA</t>
  </si>
  <si>
    <t>Measurement comparison</t>
  </si>
  <si>
    <t>supplier / 
PQA / PMQ</t>
  </si>
  <si>
    <t>Process release / run@rate</t>
  </si>
  <si>
    <t xml:space="preserve">PPA/PPAP / concession </t>
  </si>
  <si>
    <t>PMQ
/ TSC / PQA</t>
  </si>
  <si>
    <t>Critical processes / requirements 
(e.g. cleanliness requirements, risk of burrs and chips)</t>
  </si>
  <si>
    <t>TSC</t>
  </si>
  <si>
    <t>Further irregularities at:</t>
  </si>
  <si>
    <t>Internal process release</t>
  </si>
  <si>
    <t>Experience with similar parts</t>
  </si>
  <si>
    <t>testing / project phase / sample shop</t>
  </si>
  <si>
    <t>PMQ / 
ENG</t>
  </si>
  <si>
    <t>8D´s in sample phase</t>
  </si>
  <si>
    <t>LL from former projects</t>
  </si>
  <si>
    <t xml:space="preserve">production and inspection at RB (e.g. assembly) </t>
  </si>
  <si>
    <t>PQA / MFG</t>
  </si>
  <si>
    <t>EOL-test at RB</t>
  </si>
  <si>
    <t>LL from quality issues former projects (field, 0 km, other claims)</t>
  </si>
  <si>
    <t>QMM / PQA / ENG</t>
  </si>
  <si>
    <t>LL concessions former projects</t>
  </si>
  <si>
    <t>PMQ / 
PQA / TSC</t>
  </si>
  <si>
    <t>ENG - Engineering</t>
  </si>
  <si>
    <t>MFG - Manufacturing Bosch plant</t>
  </si>
  <si>
    <t xml:space="preserve">PMQ - Project Management Quality </t>
  </si>
  <si>
    <t>PQA - Plant Quality Automotive</t>
  </si>
  <si>
    <t>QMM - Quality Management Bosch plant</t>
  </si>
  <si>
    <t>TSC - Technical Service Center</t>
  </si>
  <si>
    <t>Launch Control Plan</t>
  </si>
  <si>
    <t>I. Key information</t>
  </si>
  <si>
    <t>Supplier</t>
  </si>
  <si>
    <t>Supplier quality engineer</t>
  </si>
  <si>
    <t>Comments</t>
  </si>
  <si>
    <t>Results to be reviewed weekly on regular meeting</t>
  </si>
  <si>
    <t>Supplier no (RBSNO)</t>
  </si>
  <si>
    <r>
      <t>RB-</t>
    </r>
    <r>
      <rPr>
        <sz val="10"/>
        <color rgb="FF0070C0"/>
        <rFont val="Arial"/>
        <family val="2"/>
      </rPr>
      <t>PMQ</t>
    </r>
    <r>
      <rPr>
        <sz val="10"/>
        <color theme="1"/>
        <rFont val="Arial"/>
        <family val="2"/>
      </rPr>
      <t>-Engineer</t>
    </r>
  </si>
  <si>
    <t>Delivery information to be provided:</t>
  </si>
  <si>
    <t>Site location</t>
  </si>
  <si>
    <t>RB-TSC-Engineer</t>
  </si>
  <si>
    <t>- Label on pallets "Parts under EPC controls"</t>
  </si>
  <si>
    <t>RB-PQA-Engineer</t>
  </si>
  <si>
    <t>- Production week/delivery note link</t>
  </si>
  <si>
    <t>Part name</t>
  </si>
  <si>
    <t>Part no</t>
  </si>
  <si>
    <t>Start date</t>
  </si>
  <si>
    <t>Line no</t>
  </si>
  <si>
    <t>Revision date</t>
  </si>
  <si>
    <t>II. LCP definition</t>
  </si>
  <si>
    <t>Evaluation</t>
  </si>
  <si>
    <t>No</t>
  </si>
  <si>
    <t>LCP-characteristic</t>
  </si>
  <si>
    <t>Inspection method</t>
  </si>
  <si>
    <t>Frequency</t>
  </si>
  <si>
    <t>Sample size</t>
  </si>
  <si>
    <t>Exit criteria</t>
  </si>
  <si>
    <t>Result</t>
  </si>
  <si>
    <t>OK / NOK</t>
  </si>
  <si>
    <t>ICL characteristics (dimensions - after machining)</t>
  </si>
  <si>
    <t>CMM (except where controlled with gauge)</t>
  </si>
  <si>
    <t>OK</t>
  </si>
  <si>
    <t>NOK</t>
  </si>
  <si>
    <t>Visual</t>
  </si>
  <si>
    <t>each part</t>
  </si>
  <si>
    <t>Cleanliness</t>
  </si>
  <si>
    <t>No rust in  acc. Criteria</t>
  </si>
  <si>
    <t>Verify presence and condition DMC</t>
  </si>
  <si>
    <t>All tests acc. Spec</t>
  </si>
  <si>
    <t>Verify with a scanner DMC contains the required information (100% scanning)</t>
  </si>
  <si>
    <t>Scanner</t>
  </si>
  <si>
    <t>ICL characteristic (dimensions - after assembly)</t>
  </si>
  <si>
    <t>(add extra line if necessary)</t>
  </si>
  <si>
    <t>Are all exit criteria met ? (yes/no)</t>
  </si>
  <si>
    <t>Date exited from LCP</t>
  </si>
  <si>
    <t>III. Overview of total non-conformities</t>
  </si>
  <si>
    <t>Suppl.</t>
  </si>
  <si>
    <t>Bosch</t>
  </si>
  <si>
    <t>Quantity non-conformed parts per week</t>
  </si>
  <si>
    <t>Quantity produced parts per week</t>
  </si>
  <si>
    <t>ppm</t>
  </si>
  <si>
    <t>Supplier verification</t>
  </si>
  <si>
    <t>Bosch verification</t>
  </si>
  <si>
    <t>Supplier quality engineer / Department</t>
  </si>
  <si>
    <t>Name / Department</t>
  </si>
  <si>
    <t>Date</t>
  </si>
  <si>
    <t>Signature</t>
  </si>
  <si>
    <t>Non-conformities tracking chart</t>
  </si>
  <si>
    <t>CW09</t>
  </si>
  <si>
    <t>CW10</t>
  </si>
  <si>
    <t>CW11</t>
  </si>
  <si>
    <t>CW12</t>
  </si>
  <si>
    <t xml:space="preserve">Suppl.
</t>
  </si>
  <si>
    <t>Quantity of produced parts per week</t>
  </si>
  <si>
    <t>Open Point List (OPL)</t>
  </si>
  <si>
    <t>No.</t>
  </si>
  <si>
    <t>Failure category</t>
  </si>
  <si>
    <t>Root cause</t>
  </si>
  <si>
    <t>Action</t>
  </si>
  <si>
    <t>Due date</t>
  </si>
  <si>
    <t>Responsible</t>
  </si>
  <si>
    <t xml:space="preserve">Status
</t>
  </si>
  <si>
    <t>Comment</t>
  </si>
  <si>
    <t>done</t>
  </si>
  <si>
    <t>in progress</t>
  </si>
  <si>
    <t>open</t>
  </si>
  <si>
    <t>on hold</t>
  </si>
  <si>
    <t>Explaination to "Attachment Early Production Containment"</t>
  </si>
  <si>
    <t xml:space="preserve">! The "Attachment Early Production Containment" summarizes all required documentation for the implementation of Early Production Containment at supplier's location! </t>
  </si>
  <si>
    <t>1. Tab "Procedure"</t>
  </si>
  <si>
    <t xml:space="preserve">Contains all requirements and responsibilities mandatory for the supplier. </t>
  </si>
  <si>
    <t>2. Tab "Checklist LCP-charact."</t>
  </si>
  <si>
    <t xml:space="preserve">The checklist is used as a structured approach for identifing all characteristics for the Launch Control Plan. The usage of each element is optional.  </t>
  </si>
  <si>
    <t>example:</t>
  </si>
  <si>
    <t>Occurence of non-conformity</t>
  </si>
  <si>
    <t>Input from</t>
  </si>
  <si>
    <t>Charact. for LCP</t>
  </si>
  <si>
    <t>preventive quality element</t>
  </si>
  <si>
    <r>
      <t xml:space="preserve">supplier / </t>
    </r>
    <r>
      <rPr>
        <sz val="10"/>
        <color rgb="FF0070C0"/>
        <rFont val="Arial"/>
        <family val="2"/>
      </rPr>
      <t>PMQ</t>
    </r>
    <r>
      <rPr>
        <sz val="10"/>
        <rFont val="Arial"/>
        <family val="2"/>
      </rPr>
      <t xml:space="preserve"> / ENG / TSC</t>
    </r>
  </si>
  <si>
    <t>overmolded / undermolded</t>
  </si>
  <si>
    <t>position conductor</t>
  </si>
  <si>
    <t>Crtitical processes / requirements</t>
  </si>
  <si>
    <t>cleanliness</t>
  </si>
  <si>
    <t>burrs</t>
  </si>
  <si>
    <t>perpendicularity pins to housing</t>
  </si>
  <si>
    <t>pins missing</t>
  </si>
  <si>
    <t>production and inspection at RB (e.g. assembly)</t>
  </si>
  <si>
    <t>damage</t>
  </si>
  <si>
    <t>3. Tab "Launch Control Plan"</t>
  </si>
  <si>
    <t xml:space="preserve">The Launch Control Plan contains the defined LCP-characteristics, detailed type and scope of additional inspections and exit criteria. The LCP is completed with both, the signature of the authorized TSC-Engineer and the authorized supplier quality engineer. </t>
  </si>
  <si>
    <t>contact strip molded complete</t>
  </si>
  <si>
    <t>visual inspection</t>
  </si>
  <si>
    <t>all parts OK</t>
  </si>
  <si>
    <t>X-ray</t>
  </si>
  <si>
    <t>1 per cavity</t>
  </si>
  <si>
    <t>cleaniness</t>
  </si>
  <si>
    <t>10000</t>
  </si>
  <si>
    <t>2 (failure picture OK)</t>
  </si>
  <si>
    <t>4. Tab "Tracking chart"</t>
  </si>
  <si>
    <t xml:space="preserve">Track the quantity of non-conformities regarding LCP-characteristics and quantity of produced parts per production week. In terms of counterchecking, non-conformities / abnormalities are detected and tracked at supplier's location and at the Bosch-plant. Only fill data in the provided cells (supplier). If the supplier is entered into third party inspection (see tab procedure chapter 5), fill quantity of non-conformed parts per week in the Bosch-cells.    </t>
  </si>
  <si>
    <t>CW 13</t>
  </si>
  <si>
    <t>CW 14</t>
  </si>
  <si>
    <t>CW 15</t>
  </si>
  <si>
    <t>CW 16</t>
  </si>
  <si>
    <t>CW 17</t>
  </si>
  <si>
    <t>CW 18</t>
  </si>
  <si>
    <t>CW 19</t>
  </si>
  <si>
    <t>CW 20</t>
  </si>
  <si>
    <t>5. Tab "OPL"</t>
  </si>
  <si>
    <t xml:space="preserve">Record defined corrective actions for detected non-conformities / failures in the Open Point List (OPL) for documentation and monitoring. </t>
  </si>
  <si>
    <t>04.06.2013</t>
  </si>
  <si>
    <t>contamination through hands</t>
  </si>
  <si>
    <t>usage of working gloves</t>
  </si>
  <si>
    <t>04.07.2013</t>
  </si>
  <si>
    <t>Mr. Mustermann</t>
  </si>
  <si>
    <t>Process U1.3 Preventive Quality Planning/Assurance</t>
  </si>
  <si>
    <t>Document Change History</t>
  </si>
  <si>
    <t>Version</t>
  </si>
  <si>
    <t>Reference</t>
  </si>
  <si>
    <t>Description of Change</t>
  </si>
  <si>
    <t>Status</t>
  </si>
  <si>
    <t>Released by</t>
  </si>
  <si>
    <t>1.0</t>
  </si>
  <si>
    <t>CP/PPS-ST Güldener</t>
  </si>
  <si>
    <t>First release</t>
  </si>
  <si>
    <t>In work</t>
  </si>
  <si>
    <t>2.0</t>
  </si>
  <si>
    <t>T&amp;R 526:
role PQP (AS) included</t>
  </si>
  <si>
    <t>invalid</t>
  </si>
  <si>
    <t>CP/TQ</t>
  </si>
  <si>
    <t>3.0</t>
  </si>
  <si>
    <t>CP/PDA Güldener</t>
  </si>
  <si>
    <t>role PMQ included
role PQP (AS) removed</t>
  </si>
  <si>
    <t>released</t>
  </si>
  <si>
    <t>GLS, PO</t>
  </si>
  <si>
    <t>4.0</t>
  </si>
  <si>
    <t>M/PMQ-Gueldener</t>
  </si>
  <si>
    <t>T&amp;R3017
all references to limit sample deleted - reason: limit sample catalogue is defined as a separate task (including flowchart)</t>
  </si>
  <si>
    <t>PO,PM</t>
  </si>
  <si>
    <t>xxx</t>
  </si>
  <si>
    <t>CMM Report - Qdas Report Capabilities</t>
  </si>
  <si>
    <t>Acc EPC Control Plan</t>
  </si>
  <si>
    <t>Acc to Standars Bosch
 EPC Control Plan</t>
  </si>
  <si>
    <t>Visual
Acc Limit Sample Catalog</t>
  </si>
  <si>
    <t xml:space="preserve">Leak Test </t>
  </si>
  <si>
    <t>Automatic</t>
  </si>
  <si>
    <t>Presence of the Threads</t>
  </si>
  <si>
    <t>No damage or contamination to the Threads</t>
  </si>
  <si>
    <t>All tests acc. Spec
Capabilities  Cmk &lt; 1.67 Ppk &lt; 1.67</t>
  </si>
  <si>
    <t>Free Of Rust/Corrosion/Oxidation</t>
  </si>
  <si>
    <t>CW01</t>
  </si>
  <si>
    <t>CW03</t>
  </si>
  <si>
    <t>CW04</t>
  </si>
  <si>
    <t>CW05</t>
  </si>
  <si>
    <t>CW06</t>
  </si>
  <si>
    <t>CW07</t>
  </si>
  <si>
    <t>CW08</t>
  </si>
  <si>
    <t>CW02</t>
  </si>
  <si>
    <t>Free of burrs, chips, residues or contamination in the bores</t>
  </si>
  <si>
    <r>
      <t xml:space="preserve">Porosity: </t>
    </r>
    <r>
      <rPr>
        <sz val="9"/>
        <rFont val="Arial"/>
        <family val="2"/>
      </rPr>
      <t>X-RAY / CT SCAN / GOM</t>
    </r>
    <r>
      <rPr>
        <sz val="11"/>
        <rFont val="Arial"/>
        <family val="2"/>
      </rPr>
      <t xml:space="preserve"> </t>
    </r>
    <r>
      <rPr>
        <sz val="9"/>
        <rFont val="Arial"/>
        <family val="2"/>
      </rPr>
      <t>Mech Properties</t>
    </r>
  </si>
  <si>
    <t>Microscopic Analysis
Acc to Standars Bosch
 EPC Control Plan
Technical Cleanliness Report</t>
  </si>
  <si>
    <t>1 per / week</t>
  </si>
  <si>
    <r>
      <t xml:space="preserve">Presence of Components
</t>
    </r>
    <r>
      <rPr>
        <sz val="10"/>
        <color theme="9"/>
        <rFont val="Arial"/>
        <family val="2"/>
      </rPr>
      <t>(Example: Protective Cap, Pins, Bearing)</t>
    </r>
  </si>
  <si>
    <r>
      <t xml:space="preserve">Pull of test </t>
    </r>
    <r>
      <rPr>
        <sz val="10"/>
        <color theme="9"/>
        <rFont val="Arial"/>
        <family val="2"/>
      </rPr>
      <t>( Example: Water Conector)</t>
    </r>
  </si>
  <si>
    <t xml:space="preserve">1 per /week </t>
  </si>
  <si>
    <t>Acc to theLimit Sample Catalog</t>
  </si>
  <si>
    <t>Heat Cracks / Scratch / Dents / Tool Mark / Scratches on sealing surfaces</t>
  </si>
  <si>
    <t>Surface: 
porosity on machined areas</t>
  </si>
  <si>
    <r>
      <t>Peel of Test</t>
    </r>
    <r>
      <rPr>
        <sz val="10"/>
        <color rgb="FF0070C0"/>
        <rFont val="Arial"/>
        <family val="2"/>
      </rPr>
      <t xml:space="preserve">
(Rev DRW Areas)</t>
    </r>
    <r>
      <rPr>
        <sz val="10"/>
        <rFont val="Arial"/>
        <family val="2"/>
      </rPr>
      <t xml:space="preserve">
</t>
    </r>
    <r>
      <rPr>
        <sz val="8"/>
        <rFont val="Arial"/>
        <family val="2"/>
      </rPr>
      <t>ALL SEALING SURFACES
FOR ALL THREADS UP TO DEPTH 2x NOMINAL SCREW DIAMETER /</t>
    </r>
  </si>
  <si>
    <t>Beginning, Middle, and End of shift</t>
  </si>
  <si>
    <t>3 parts / shift</t>
  </si>
  <si>
    <t>Verify that all trimmed overflows and trimming ribs do not exceed 2 mm width and that residual height after trimming is within ±1 mm. 
Verify that all gating rib remnants do not exceed 4 mm width and that residual height after trimming is within ±3 mm.
No sharp edges, loose material, cracks, or trimming-related defects permitted.</t>
  </si>
  <si>
    <r>
      <t xml:space="preserve">Ejector Pin Bosses: Verify compliance with drawing requirement  </t>
    </r>
    <r>
      <rPr>
        <sz val="11"/>
        <color theme="9"/>
        <rFont val="Arial"/>
        <family val="2"/>
      </rPr>
      <t>( Depend of Part and DRW Requirement)</t>
    </r>
    <r>
      <rPr>
        <sz val="11"/>
        <rFont val="Arial"/>
        <family val="2"/>
      </rPr>
      <t xml:space="preserve">
No excessive protrusion, sink marks, cracks, or surface defects permitted.</t>
    </r>
  </si>
  <si>
    <t>No mechanical damages on machined surfaces</t>
  </si>
  <si>
    <r>
      <t xml:space="preserve">Presence &amp; Position 
</t>
    </r>
    <r>
      <rPr>
        <sz val="10"/>
        <color theme="9"/>
        <rFont val="Arial"/>
        <family val="2"/>
      </rPr>
      <t>(Example: Protective Cap, Pins, Bearing)</t>
    </r>
  </si>
  <si>
    <t>1 part / shift / per test</t>
  </si>
  <si>
    <r>
      <t xml:space="preserve">EPC defined duration: </t>
    </r>
    <r>
      <rPr>
        <sz val="10"/>
        <color theme="1" tint="0.499984740745262"/>
        <rFont val="Arial"/>
        <family val="2"/>
      </rPr>
      <t>10,000</t>
    </r>
    <r>
      <rPr>
        <sz val="10"/>
        <rFont val="Arial"/>
        <family val="2"/>
      </rPr>
      <t xml:space="preserve"> parts </t>
    </r>
  </si>
  <si>
    <r>
      <t>*</t>
    </r>
    <r>
      <rPr>
        <sz val="10"/>
        <rFont val="Arial"/>
        <family val="2"/>
      </rPr>
      <t xml:space="preserve"> porosity rejection criteria </t>
    </r>
    <r>
      <rPr>
        <sz val="10"/>
        <color theme="1" tint="0.499984740745262"/>
        <rFont val="Arial"/>
        <family val="2"/>
      </rPr>
      <t>10,000</t>
    </r>
    <r>
      <rPr>
        <sz val="10"/>
        <rFont val="Arial"/>
        <family val="2"/>
      </rPr>
      <t xml:space="preserve"> parts OK</t>
    </r>
  </si>
  <si>
    <t>Acc to Standars Bosch
 EPC /Control Plan
Visual scale / Gauge go -no go</t>
  </si>
  <si>
    <t>Visual
Acc Limit Sample Catalog
Visual scale / Gauge go -no go</t>
  </si>
  <si>
    <r>
      <t xml:space="preserve">No rejects parts 
first 10,000 parts 
Capabilities  Cmk &lt; 1.67 Ppk </t>
    </r>
    <r>
      <rPr>
        <u/>
        <sz val="11"/>
        <rFont val="Arial"/>
        <family val="2"/>
      </rPr>
      <t>&lt;</t>
    </r>
    <r>
      <rPr>
        <sz val="11"/>
        <rFont val="Arial"/>
        <family val="2"/>
      </rPr>
      <t xml:space="preserve"> 1.67</t>
    </r>
  </si>
  <si>
    <t xml:space="preserve">No rejects parts 
first 10,000 parts </t>
  </si>
  <si>
    <t>No rejects parts 
first 10,000 parts 
Capabilities  Cmk &lt; 1.67 Ppk &lt; 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</si>
</sst>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68">
    <font>
      <sz val="10"/>
      <color theme="1"/>
      <name val="Arial"/>
      <family val="2"/>
    </font>
    <font>
      <sz val="10"/>
      <name val="Arial"/>
      <family val="2"/>
    </font>
    <font>
      <sz val="10"/>
      <color indexed="8"/>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b/>
      <sz val="10"/>
      <color indexed="8"/>
      <name val="Arial"/>
      <family val="2"/>
    </font>
    <font>
      <i/>
      <sz val="10"/>
      <color indexed="23"/>
      <name val="Arial"/>
      <family val="2"/>
    </font>
    <font>
      <sz val="10"/>
      <color indexed="17"/>
      <name val="Arial"/>
      <family val="2"/>
    </font>
    <font>
      <sz val="10"/>
      <color indexed="60"/>
      <name val="Arial"/>
      <family val="2"/>
    </font>
    <font>
      <sz val="10"/>
      <color indexed="20"/>
      <name val="Arial"/>
      <family val="2"/>
    </font>
    <font>
      <b/>
      <sz val="18"/>
      <color indexed="62"/>
      <name val="Cambria"/>
      <family val="2"/>
    </font>
    <font>
      <b/>
      <sz val="15"/>
      <color indexed="62"/>
      <name val="Arial"/>
      <family val="2"/>
    </font>
    <font>
      <b/>
      <sz val="13"/>
      <color indexed="62"/>
      <name val="Arial"/>
      <family val="2"/>
    </font>
    <font>
      <b/>
      <sz val="11"/>
      <color indexed="62"/>
      <name val="Arial"/>
      <family val="2"/>
    </font>
    <font>
      <sz val="10"/>
      <color indexed="52"/>
      <name val="Arial"/>
      <family val="2"/>
    </font>
    <font>
      <sz val="10"/>
      <color indexed="10"/>
      <name val="Arial"/>
      <family val="2"/>
    </font>
    <font>
      <b/>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1"/>
      <name val="ＭＳ ゴシック"/>
      <family val="3"/>
      <charset val="128"/>
    </font>
    <font>
      <sz val="8"/>
      <name val="Arial"/>
      <family val="2"/>
    </font>
    <font>
      <b/>
      <sz val="10"/>
      <name val="Arial"/>
      <family val="2"/>
    </font>
    <font>
      <b/>
      <sz val="15"/>
      <name val="Arial"/>
      <family val="2"/>
    </font>
    <font>
      <b/>
      <sz val="14"/>
      <name val="Arial"/>
      <family val="2"/>
    </font>
    <font>
      <b/>
      <sz val="12"/>
      <name val="Arial"/>
      <family val="2"/>
    </font>
    <font>
      <b/>
      <sz val="16"/>
      <name val="Arial"/>
      <family val="2"/>
    </font>
    <font>
      <sz val="10"/>
      <color theme="1"/>
      <name val="Arial"/>
      <family val="2"/>
    </font>
    <font>
      <b/>
      <sz val="12"/>
      <color theme="1"/>
      <name val="Arial"/>
      <family val="2"/>
    </font>
    <font>
      <b/>
      <sz val="14"/>
      <color theme="1"/>
      <name val="Arial"/>
      <family val="2"/>
    </font>
    <font>
      <b/>
      <sz val="10"/>
      <color theme="1"/>
      <name val="Arial"/>
      <family val="2"/>
    </font>
    <font>
      <b/>
      <u/>
      <sz val="12"/>
      <color theme="1"/>
      <name val="Arial"/>
      <family val="2"/>
    </font>
    <font>
      <b/>
      <u/>
      <sz val="10"/>
      <color theme="1"/>
      <name val="Arial"/>
      <family val="2"/>
    </font>
    <font>
      <sz val="12"/>
      <color theme="1"/>
      <name val="Arial"/>
      <family val="2"/>
    </font>
    <font>
      <sz val="11"/>
      <color theme="1"/>
      <name val="Arial"/>
      <family val="2"/>
    </font>
    <font>
      <b/>
      <sz val="14"/>
      <name val="Bosch Office Sans"/>
      <family val="2"/>
    </font>
    <font>
      <sz val="14"/>
      <name val="Bosch Office Sans"/>
      <family val="2"/>
    </font>
    <font>
      <b/>
      <sz val="18"/>
      <color indexed="9"/>
      <name val="Bosch Office Sans"/>
      <family val="2"/>
    </font>
    <font>
      <b/>
      <sz val="18"/>
      <name val="Bosch Office Sans"/>
      <family val="2"/>
    </font>
    <font>
      <sz val="18"/>
      <name val="Bosch Office Sans"/>
      <family val="2"/>
    </font>
    <font>
      <sz val="14"/>
      <color theme="1"/>
      <name val="Arial"/>
      <family val="2"/>
    </font>
    <font>
      <sz val="14"/>
      <color theme="1"/>
      <name val="Bosch Office Sans"/>
      <family val="2"/>
    </font>
    <font>
      <sz val="10"/>
      <color rgb="FF0070C0"/>
      <name val="Arial"/>
      <family val="2"/>
    </font>
    <font>
      <b/>
      <sz val="10"/>
      <color rgb="FF0070C0"/>
      <name val="Arial"/>
      <family val="2"/>
    </font>
    <font>
      <b/>
      <sz val="18"/>
      <name val="Arial"/>
      <family val="2"/>
    </font>
    <font>
      <b/>
      <sz val="11"/>
      <name val="Arial"/>
      <family val="2"/>
    </font>
    <font>
      <sz val="11"/>
      <name val="Arial"/>
      <family val="2"/>
    </font>
    <font>
      <sz val="9"/>
      <name val="Arial"/>
      <family val="2"/>
    </font>
    <font>
      <u/>
      <sz val="11"/>
      <name val="Arial"/>
      <family val="2"/>
    </font>
    <font>
      <sz val="11"/>
      <color theme="9"/>
      <name val="Arial"/>
      <family val="2"/>
    </font>
    <font>
      <sz val="10"/>
      <color theme="9"/>
      <name val="Arial"/>
      <family val="2"/>
    </font>
    <font>
      <sz val="10"/>
      <color theme="1" tint="0.49998474074526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4"/>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55"/>
      </patternFill>
    </fill>
    <fill>
      <patternFill patternType="solid">
        <fgColor indexed="22"/>
        <bgColor indexed="64"/>
      </patternFill>
    </fill>
    <fill>
      <patternFill patternType="solid">
        <fgColor indexed="4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55"/>
        <bgColor indexed="64"/>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right/>
      <top/>
      <bottom style="medium">
        <color indexed="49"/>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91">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4" fillId="8" borderId="1" applyNumberFormat="0" applyAlignment="0" applyProtection="0"/>
    <xf numFmtId="0" fontId="21" fillId="3" borderId="0" applyNumberFormat="0" applyBorder="0" applyAlignment="0" applyProtection="0"/>
    <xf numFmtId="0" fontId="5" fillId="8" borderId="2" applyNumberFormat="0" applyAlignment="0" applyProtection="0"/>
    <xf numFmtId="0" fontId="22" fillId="14" borderId="2" applyNumberFormat="0" applyAlignment="0" applyProtection="0"/>
    <xf numFmtId="0" fontId="23" fillId="25" borderId="3" applyNumberFormat="0" applyAlignment="0" applyProtection="0"/>
    <xf numFmtId="0" fontId="6" fillId="7" borderId="2" applyNumberFormat="0" applyAlignment="0" applyProtection="0"/>
    <xf numFmtId="0" fontId="7" fillId="0" borderId="5" applyNumberFormat="0" applyFill="0" applyAlignment="0" applyProtection="0"/>
    <xf numFmtId="0" fontId="8"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9" fillId="4" borderId="0" applyNumberFormat="0" applyBorder="0" applyAlignment="0" applyProtection="0"/>
    <xf numFmtId="0" fontId="26" fillId="0" borderId="6" applyNumberFormat="0" applyFill="0" applyAlignment="0" applyProtection="0"/>
    <xf numFmtId="0" fontId="27" fillId="0" borderId="7" applyNumberFormat="0" applyFill="0" applyAlignment="0" applyProtection="0"/>
    <xf numFmtId="0" fontId="28" fillId="0" borderId="8"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9" applyNumberFormat="0" applyFill="0" applyAlignment="0" applyProtection="0"/>
    <xf numFmtId="0" fontId="10" fillId="15" borderId="0" applyNumberFormat="0" applyBorder="0" applyAlignment="0" applyProtection="0"/>
    <xf numFmtId="0" fontId="1" fillId="9" borderId="10" applyNumberFormat="0" applyFont="0" applyAlignment="0" applyProtection="0"/>
    <xf numFmtId="0" fontId="1" fillId="9" borderId="10" applyNumberFormat="0" applyFont="0" applyAlignment="0" applyProtection="0"/>
    <xf numFmtId="0" fontId="31" fillId="14" borderId="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11" fillId="3" borderId="0" applyNumberFormat="0" applyBorder="0" applyAlignment="0" applyProtection="0"/>
    <xf numFmtId="0" fontId="1" fillId="0" borderId="0"/>
    <xf numFmtId="0" fontId="1" fillId="0" borderId="0"/>
    <xf numFmtId="0" fontId="35" fillId="0" borderId="0"/>
    <xf numFmtId="0" fontId="1" fillId="0" borderId="0"/>
    <xf numFmtId="2" fontId="43" fillId="0" borderId="11">
      <alignment horizontal="center"/>
    </xf>
    <xf numFmtId="0" fontId="32" fillId="0" borderId="0" applyNumberFormat="0" applyFill="0" applyBorder="0" applyAlignment="0" applyProtection="0"/>
    <xf numFmtId="0" fontId="33" fillId="0" borderId="4" applyNumberFormat="0" applyFill="0" applyAlignment="0" applyProtection="0"/>
    <xf numFmtId="0" fontId="13" fillId="0" borderId="12" applyNumberFormat="0" applyFill="0" applyAlignment="0" applyProtection="0"/>
    <xf numFmtId="0" fontId="14" fillId="0" borderId="7" applyNumberFormat="0" applyFill="0" applyAlignment="0" applyProtection="0"/>
    <xf numFmtId="0" fontId="15" fillId="0" borderId="13" applyNumberFormat="0" applyFill="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16" fillId="0" borderId="9" applyNumberFormat="0" applyFill="0" applyAlignment="0" applyProtection="0"/>
    <xf numFmtId="44" fontId="1" fillId="0" borderId="0" applyFont="0" applyFill="0" applyBorder="0" applyAlignment="0" applyProtection="0"/>
    <xf numFmtId="0" fontId="17" fillId="0" borderId="0" applyNumberFormat="0" applyFill="0" applyBorder="0" applyAlignment="0" applyProtection="0"/>
    <xf numFmtId="0" fontId="34" fillId="0" borderId="0" applyNumberFormat="0" applyFill="0" applyBorder="0" applyAlignment="0" applyProtection="0"/>
    <xf numFmtId="0" fontId="18" fillId="25" borderId="3" applyNumberFormat="0" applyAlignment="0" applyProtection="0"/>
    <xf numFmtId="0" fontId="36" fillId="0" borderId="0"/>
  </cellStyleXfs>
  <cellXfs count="513">
    <xf numFmtId="0" fontId="0" fillId="0" borderId="0" xfId="0"/>
    <xf numFmtId="0" fontId="0" fillId="28" borderId="0" xfId="0" applyFill="1"/>
    <xf numFmtId="0" fontId="0" fillId="28" borderId="14" xfId="0" applyFill="1" applyBorder="1"/>
    <xf numFmtId="0" fontId="35" fillId="0" borderId="15" xfId="75" applyBorder="1"/>
    <xf numFmtId="0" fontId="35" fillId="28" borderId="0" xfId="75" applyFill="1" applyAlignment="1">
      <alignment vertical="center"/>
    </xf>
    <xf numFmtId="0" fontId="35" fillId="28" borderId="15" xfId="75" applyFill="1" applyBorder="1"/>
    <xf numFmtId="0" fontId="35" fillId="28" borderId="16" xfId="75" applyFill="1" applyBorder="1"/>
    <xf numFmtId="0" fontId="1" fillId="28" borderId="0" xfId="75" applyFont="1" applyFill="1" applyAlignment="1">
      <alignment vertical="center"/>
    </xf>
    <xf numFmtId="0" fontId="38" fillId="28" borderId="0" xfId="75" applyFont="1" applyFill="1" applyAlignment="1">
      <alignment horizontal="right" vertical="center"/>
    </xf>
    <xf numFmtId="0" fontId="44" fillId="0" borderId="17" xfId="0" applyFont="1" applyBorder="1" applyAlignment="1">
      <alignment vertical="center"/>
    </xf>
    <xf numFmtId="0" fontId="0" fillId="28" borderId="18" xfId="0" applyFill="1" applyBorder="1"/>
    <xf numFmtId="0" fontId="0" fillId="28" borderId="19" xfId="0" applyFill="1" applyBorder="1"/>
    <xf numFmtId="0" fontId="0" fillId="28" borderId="20" xfId="0" applyFill="1" applyBorder="1"/>
    <xf numFmtId="0" fontId="0" fillId="28" borderId="21" xfId="0" applyFill="1" applyBorder="1"/>
    <xf numFmtId="0" fontId="0" fillId="0" borderId="22" xfId="0" applyBorder="1"/>
    <xf numFmtId="0" fontId="0" fillId="0" borderId="23" xfId="0" applyBorder="1"/>
    <xf numFmtId="0" fontId="0" fillId="0" borderId="24" xfId="0" applyBorder="1"/>
    <xf numFmtId="0" fontId="0" fillId="0" borderId="17" xfId="0" applyBorder="1"/>
    <xf numFmtId="164" fontId="0" fillId="0" borderId="0" xfId="0" applyNumberFormat="1"/>
    <xf numFmtId="0" fontId="0" fillId="0" borderId="18" xfId="0" applyBorder="1"/>
    <xf numFmtId="0" fontId="0" fillId="0" borderId="14" xfId="0" applyBorder="1"/>
    <xf numFmtId="0" fontId="0" fillId="0" borderId="19" xfId="0" applyBorder="1"/>
    <xf numFmtId="0" fontId="44" fillId="0" borderId="24" xfId="0" applyFont="1" applyBorder="1"/>
    <xf numFmtId="0" fontId="44" fillId="0" borderId="0" xfId="0" applyFont="1"/>
    <xf numFmtId="0" fontId="45" fillId="0" borderId="0" xfId="0" applyFont="1"/>
    <xf numFmtId="0" fontId="0" fillId="0" borderId="20" xfId="0" applyBorder="1"/>
    <xf numFmtId="0" fontId="0" fillId="0" borderId="21" xfId="0" applyBorder="1"/>
    <xf numFmtId="0" fontId="0" fillId="0" borderId="25" xfId="0" applyBorder="1"/>
    <xf numFmtId="0" fontId="0" fillId="0" borderId="26" xfId="0" applyBorder="1"/>
    <xf numFmtId="0" fontId="46" fillId="0" borderId="0" xfId="0" applyFont="1"/>
    <xf numFmtId="2" fontId="0" fillId="0" borderId="0" xfId="0" applyNumberFormat="1"/>
    <xf numFmtId="0" fontId="47" fillId="0" borderId="0" xfId="0" applyFont="1"/>
    <xf numFmtId="0" fontId="44" fillId="0" borderId="0" xfId="0" applyFont="1" applyAlignment="1">
      <alignment vertical="center"/>
    </xf>
    <xf numFmtId="0" fontId="37" fillId="27" borderId="15" xfId="73" applyFont="1" applyFill="1" applyBorder="1" applyAlignment="1">
      <alignment horizontal="left"/>
    </xf>
    <xf numFmtId="0" fontId="48" fillId="28" borderId="0" xfId="0" applyFont="1" applyFill="1"/>
    <xf numFmtId="0" fontId="46" fillId="28" borderId="0" xfId="0" applyFont="1" applyFill="1"/>
    <xf numFmtId="0" fontId="1" fillId="28" borderId="0" xfId="73" applyFill="1"/>
    <xf numFmtId="0" fontId="38" fillId="28" borderId="0" xfId="0" applyFont="1" applyFill="1"/>
    <xf numFmtId="164" fontId="0" fillId="0" borderId="25" xfId="0" applyNumberFormat="1" applyBorder="1"/>
    <xf numFmtId="0" fontId="0" fillId="28" borderId="27" xfId="0" applyFill="1" applyBorder="1"/>
    <xf numFmtId="0" fontId="0" fillId="28" borderId="17" xfId="0" applyFill="1" applyBorder="1"/>
    <xf numFmtId="0" fontId="39" fillId="0" borderId="0" xfId="75" applyFont="1" applyAlignment="1">
      <alignment vertical="center"/>
    </xf>
    <xf numFmtId="0" fontId="1" fillId="0" borderId="0" xfId="75" applyFont="1"/>
    <xf numFmtId="0" fontId="35" fillId="29" borderId="15" xfId="75" applyFill="1" applyBorder="1"/>
    <xf numFmtId="0" fontId="1" fillId="28" borderId="27" xfId="75" applyFont="1" applyFill="1" applyBorder="1" applyAlignment="1">
      <alignment vertical="center"/>
    </xf>
    <xf numFmtId="0" fontId="38" fillId="28" borderId="27" xfId="75" applyFont="1" applyFill="1" applyBorder="1" applyAlignment="1">
      <alignment horizontal="right" vertical="center"/>
    </xf>
    <xf numFmtId="0" fontId="46" fillId="28" borderId="17" xfId="0" applyFont="1" applyFill="1" applyBorder="1" applyAlignment="1">
      <alignment horizontal="right" vertical="center"/>
    </xf>
    <xf numFmtId="0" fontId="1" fillId="27" borderId="29" xfId="73" applyFill="1" applyBorder="1" applyAlignment="1">
      <alignment horizontal="center"/>
    </xf>
    <xf numFmtId="0" fontId="1" fillId="27" borderId="30" xfId="73" applyFill="1" applyBorder="1" applyAlignment="1">
      <alignment horizontal="center"/>
    </xf>
    <xf numFmtId="0" fontId="1" fillId="27" borderId="31" xfId="73" applyFill="1" applyBorder="1" applyAlignment="1">
      <alignment horizontal="center"/>
    </xf>
    <xf numFmtId="0" fontId="35" fillId="28" borderId="29" xfId="75" applyFill="1" applyBorder="1" applyAlignment="1">
      <alignment horizontal="center"/>
    </xf>
    <xf numFmtId="0" fontId="37" fillId="28" borderId="0" xfId="73" applyFont="1" applyFill="1" applyAlignment="1">
      <alignment horizontal="left"/>
    </xf>
    <xf numFmtId="0" fontId="1" fillId="28" borderId="0" xfId="73" applyFill="1" applyAlignment="1">
      <alignment horizontal="left"/>
    </xf>
    <xf numFmtId="0" fontId="1" fillId="28" borderId="0" xfId="73" applyFill="1" applyAlignment="1">
      <alignment horizontal="center"/>
    </xf>
    <xf numFmtId="0" fontId="38" fillId="28" borderId="14" xfId="0" applyFont="1" applyFill="1" applyBorder="1"/>
    <xf numFmtId="0" fontId="1" fillId="27" borderId="32" xfId="73" applyFill="1" applyBorder="1"/>
    <xf numFmtId="0" fontId="1" fillId="27" borderId="27" xfId="73" applyFill="1" applyBorder="1"/>
    <xf numFmtId="0" fontId="48" fillId="28" borderId="18" xfId="0" applyFont="1" applyFill="1" applyBorder="1"/>
    <xf numFmtId="0" fontId="46" fillId="28" borderId="18" xfId="0" applyFont="1" applyFill="1" applyBorder="1"/>
    <xf numFmtId="0" fontId="37" fillId="28" borderId="15" xfId="75" applyFont="1" applyFill="1" applyBorder="1"/>
    <xf numFmtId="0" fontId="35" fillId="28" borderId="31" xfId="75" applyFill="1" applyBorder="1"/>
    <xf numFmtId="0" fontId="37" fillId="28" borderId="33" xfId="75" applyFont="1" applyFill="1" applyBorder="1"/>
    <xf numFmtId="0" fontId="37" fillId="28" borderId="16" xfId="75" applyFont="1" applyFill="1" applyBorder="1"/>
    <xf numFmtId="0" fontId="35" fillId="29" borderId="16" xfId="75" applyFill="1" applyBorder="1"/>
    <xf numFmtId="0" fontId="37" fillId="28" borderId="31" xfId="75" applyFont="1" applyFill="1" applyBorder="1"/>
    <xf numFmtId="0" fontId="37" fillId="28" borderId="29" xfId="75" applyFont="1" applyFill="1" applyBorder="1"/>
    <xf numFmtId="0" fontId="35" fillId="29" borderId="29" xfId="75" applyFill="1" applyBorder="1"/>
    <xf numFmtId="0" fontId="35" fillId="28" borderId="18" xfId="75" applyFill="1" applyBorder="1" applyAlignment="1">
      <alignment vertical="center"/>
    </xf>
    <xf numFmtId="0" fontId="37" fillId="28" borderId="18" xfId="75" applyFont="1" applyFill="1" applyBorder="1"/>
    <xf numFmtId="0" fontId="0" fillId="28" borderId="22" xfId="0" applyFill="1" applyBorder="1"/>
    <xf numFmtId="0" fontId="0" fillId="28" borderId="24" xfId="0" applyFill="1" applyBorder="1"/>
    <xf numFmtId="0" fontId="0" fillId="28" borderId="23" xfId="0" applyFill="1" applyBorder="1"/>
    <xf numFmtId="0" fontId="1" fillId="27" borderId="30" xfId="73" applyFill="1" applyBorder="1"/>
    <xf numFmtId="0" fontId="1" fillId="0" borderId="0" xfId="73"/>
    <xf numFmtId="0" fontId="0" fillId="28" borderId="31" xfId="0" applyFill="1" applyBorder="1"/>
    <xf numFmtId="0" fontId="0" fillId="28" borderId="29" xfId="0" applyFill="1" applyBorder="1"/>
    <xf numFmtId="0" fontId="0" fillId="28" borderId="30" xfId="0" applyFill="1" applyBorder="1"/>
    <xf numFmtId="0" fontId="35" fillId="28" borderId="29" xfId="75" applyFill="1" applyBorder="1"/>
    <xf numFmtId="0" fontId="35" fillId="28" borderId="33" xfId="75" applyFill="1" applyBorder="1"/>
    <xf numFmtId="0" fontId="1" fillId="28" borderId="29" xfId="75" applyFont="1" applyFill="1" applyBorder="1"/>
    <xf numFmtId="0" fontId="35" fillId="28" borderId="30" xfId="75" applyFill="1" applyBorder="1"/>
    <xf numFmtId="0" fontId="1" fillId="28" borderId="30" xfId="75" applyFont="1" applyFill="1" applyBorder="1"/>
    <xf numFmtId="0" fontId="35" fillId="28" borderId="32" xfId="75" applyFill="1" applyBorder="1" applyAlignment="1">
      <alignment horizontal="center"/>
    </xf>
    <xf numFmtId="0" fontId="35" fillId="0" borderId="35" xfId="75" applyBorder="1"/>
    <xf numFmtId="0" fontId="37" fillId="28" borderId="36" xfId="75" applyFont="1" applyFill="1" applyBorder="1" applyAlignment="1">
      <alignment vertical="center"/>
    </xf>
    <xf numFmtId="0" fontId="37" fillId="28" borderId="36" xfId="75" applyFont="1" applyFill="1" applyBorder="1" applyAlignment="1">
      <alignment horizontal="center" vertical="center"/>
    </xf>
    <xf numFmtId="0" fontId="35" fillId="0" borderId="37" xfId="75" applyBorder="1"/>
    <xf numFmtId="0" fontId="35" fillId="0" borderId="31" xfId="75" applyBorder="1"/>
    <xf numFmtId="0" fontId="1" fillId="0" borderId="31" xfId="75" applyFont="1" applyBorder="1"/>
    <xf numFmtId="0" fontId="35" fillId="28" borderId="39" xfId="75" applyFill="1" applyBorder="1"/>
    <xf numFmtId="0" fontId="37" fillId="28" borderId="40" xfId="75" applyFont="1" applyFill="1" applyBorder="1" applyAlignment="1">
      <alignment vertical="center"/>
    </xf>
    <xf numFmtId="0" fontId="35" fillId="28" borderId="30" xfId="75" applyFill="1" applyBorder="1" applyAlignment="1">
      <alignment horizontal="left"/>
    </xf>
    <xf numFmtId="0" fontId="0" fillId="0" borderId="0" xfId="0" applyAlignment="1">
      <alignment horizontal="center"/>
    </xf>
    <xf numFmtId="0" fontId="0" fillId="28" borderId="0" xfId="0" applyFill="1" applyAlignment="1">
      <alignment horizontal="center"/>
    </xf>
    <xf numFmtId="0" fontId="0" fillId="28" borderId="0" xfId="0" applyFill="1" applyAlignment="1">
      <alignment horizontal="left"/>
    </xf>
    <xf numFmtId="0" fontId="1" fillId="28" borderId="15" xfId="73" applyFill="1" applyBorder="1" applyAlignment="1">
      <alignment horizontal="center"/>
    </xf>
    <xf numFmtId="0" fontId="1" fillId="28" borderId="20" xfId="73" applyFill="1" applyBorder="1"/>
    <xf numFmtId="0" fontId="1" fillId="28" borderId="20" xfId="73" applyFill="1" applyBorder="1" applyAlignment="1">
      <alignment horizontal="center"/>
    </xf>
    <xf numFmtId="0" fontId="37" fillId="28" borderId="19" xfId="75" applyFont="1" applyFill="1" applyBorder="1"/>
    <xf numFmtId="0" fontId="40" fillId="0" borderId="0" xfId="74" applyFont="1" applyAlignment="1">
      <alignment vertical="top"/>
    </xf>
    <xf numFmtId="49" fontId="40" fillId="0" borderId="0" xfId="74" applyNumberFormat="1" applyFont="1" applyAlignment="1">
      <alignment vertical="top" wrapText="1"/>
    </xf>
    <xf numFmtId="0" fontId="40" fillId="0" borderId="0" xfId="74" applyFont="1" applyAlignment="1">
      <alignment vertical="top" wrapText="1"/>
    </xf>
    <xf numFmtId="0" fontId="40" fillId="0" borderId="0" xfId="74" applyFont="1" applyAlignment="1">
      <alignment horizontal="left" vertical="top"/>
    </xf>
    <xf numFmtId="1" fontId="1" fillId="0" borderId="0" xfId="74" applyNumberFormat="1" applyAlignment="1">
      <alignment vertical="top"/>
    </xf>
    <xf numFmtId="14" fontId="1" fillId="0" borderId="0" xfId="74" applyNumberFormat="1" applyAlignment="1">
      <alignment horizontal="center" vertical="top"/>
    </xf>
    <xf numFmtId="49" fontId="1" fillId="0" borderId="0" xfId="74" applyNumberFormat="1" applyAlignment="1">
      <alignment vertical="top" wrapText="1"/>
    </xf>
    <xf numFmtId="0" fontId="1" fillId="0" borderId="0" xfId="74" applyAlignment="1">
      <alignment vertical="top" wrapText="1"/>
    </xf>
    <xf numFmtId="0" fontId="1" fillId="0" borderId="0" xfId="74" applyAlignment="1">
      <alignment horizontal="left" vertical="top"/>
    </xf>
    <xf numFmtId="0" fontId="1" fillId="0" borderId="0" xfId="74" applyAlignment="1">
      <alignment vertical="top"/>
    </xf>
    <xf numFmtId="1" fontId="1" fillId="0" borderId="15" xfId="74" applyNumberFormat="1" applyBorder="1" applyAlignment="1">
      <alignment vertical="top"/>
    </xf>
    <xf numFmtId="14" fontId="1" fillId="0" borderId="15" xfId="74" applyNumberFormat="1" applyBorder="1" applyAlignment="1">
      <alignment horizontal="center" vertical="top" wrapText="1"/>
    </xf>
    <xf numFmtId="49" fontId="1" fillId="0" borderId="15" xfId="74" applyNumberFormat="1" applyBorder="1" applyAlignment="1">
      <alignment vertical="top" wrapText="1"/>
    </xf>
    <xf numFmtId="0" fontId="1" fillId="0" borderId="15" xfId="74" applyBorder="1" applyAlignment="1">
      <alignment vertical="top" wrapText="1"/>
    </xf>
    <xf numFmtId="14" fontId="1" fillId="0" borderId="15" xfId="74" applyNumberFormat="1" applyBorder="1" applyAlignment="1">
      <alignment horizontal="center" vertical="top"/>
    </xf>
    <xf numFmtId="0" fontId="1" fillId="0" borderId="15" xfId="74" applyBorder="1" applyAlignment="1">
      <alignment horizontal="center" vertical="center" wrapText="1"/>
    </xf>
    <xf numFmtId="14" fontId="1" fillId="0" borderId="15" xfId="74" applyNumberFormat="1" applyBorder="1" applyAlignment="1">
      <alignment vertical="top" wrapText="1"/>
    </xf>
    <xf numFmtId="14" fontId="1" fillId="0" borderId="15" xfId="74" quotePrefix="1" applyNumberFormat="1" applyBorder="1" applyAlignment="1">
      <alignment vertical="top" wrapText="1"/>
    </xf>
    <xf numFmtId="0" fontId="1" fillId="0" borderId="15" xfId="74" quotePrefix="1" applyBorder="1" applyAlignment="1">
      <alignment vertical="top" wrapText="1"/>
    </xf>
    <xf numFmtId="14" fontId="1" fillId="0" borderId="15" xfId="74" applyNumberFormat="1" applyBorder="1" applyAlignment="1">
      <alignment horizontal="left" vertical="top"/>
    </xf>
    <xf numFmtId="0" fontId="1" fillId="0" borderId="0" xfId="74" applyAlignment="1">
      <alignment horizontal="center" vertical="center" wrapText="1"/>
    </xf>
    <xf numFmtId="0" fontId="0" fillId="28" borderId="31" xfId="0" applyFill="1" applyBorder="1" applyAlignment="1">
      <alignment vertical="center"/>
    </xf>
    <xf numFmtId="0" fontId="0" fillId="28" borderId="29" xfId="0" applyFill="1" applyBorder="1" applyAlignment="1">
      <alignment vertical="center"/>
    </xf>
    <xf numFmtId="0" fontId="49" fillId="0" borderId="24" xfId="0" applyFont="1" applyBorder="1"/>
    <xf numFmtId="0" fontId="45" fillId="0" borderId="19" xfId="0" applyFont="1" applyBorder="1" applyAlignment="1">
      <alignment vertical="center"/>
    </xf>
    <xf numFmtId="0" fontId="45" fillId="0" borderId="20" xfId="0" applyFont="1" applyBorder="1" applyAlignment="1">
      <alignment vertical="center"/>
    </xf>
    <xf numFmtId="0" fontId="45" fillId="0" borderId="21" xfId="0" applyFont="1" applyBorder="1" applyAlignment="1">
      <alignment vertical="center"/>
    </xf>
    <xf numFmtId="0" fontId="1" fillId="0" borderId="29" xfId="75" applyFont="1" applyBorder="1"/>
    <xf numFmtId="0" fontId="1" fillId="0" borderId="30" xfId="75" applyFont="1" applyBorder="1"/>
    <xf numFmtId="0" fontId="1" fillId="0" borderId="29" xfId="73" applyBorder="1"/>
    <xf numFmtId="0" fontId="1" fillId="0" borderId="30" xfId="73" applyBorder="1"/>
    <xf numFmtId="0" fontId="1" fillId="0" borderId="31" xfId="73" applyBorder="1"/>
    <xf numFmtId="0" fontId="1" fillId="0" borderId="20" xfId="73" applyBorder="1"/>
    <xf numFmtId="0" fontId="35" fillId="0" borderId="0" xfId="75"/>
    <xf numFmtId="0" fontId="35" fillId="0" borderId="0" xfId="75" applyAlignment="1">
      <alignment horizontal="center"/>
    </xf>
    <xf numFmtId="0" fontId="35" fillId="0" borderId="0" xfId="75" applyAlignment="1">
      <alignment horizontal="left"/>
    </xf>
    <xf numFmtId="1" fontId="1" fillId="0" borderId="30" xfId="74" applyNumberFormat="1" applyBorder="1" applyAlignment="1">
      <alignment vertical="top"/>
    </xf>
    <xf numFmtId="1" fontId="1" fillId="0" borderId="31" xfId="74" applyNumberFormat="1" applyBorder="1" applyAlignment="1">
      <alignment vertical="top"/>
    </xf>
    <xf numFmtId="1" fontId="1" fillId="0" borderId="42" xfId="74" applyNumberFormat="1" applyBorder="1" applyAlignment="1">
      <alignment vertical="top"/>
    </xf>
    <xf numFmtId="1" fontId="1" fillId="0" borderId="39" xfId="74" applyNumberFormat="1" applyBorder="1" applyAlignment="1">
      <alignment vertical="top"/>
    </xf>
    <xf numFmtId="1" fontId="1" fillId="0" borderId="43" xfId="74" applyNumberFormat="1" applyBorder="1" applyAlignment="1">
      <alignment vertical="top"/>
    </xf>
    <xf numFmtId="0" fontId="38" fillId="26" borderId="28" xfId="75" applyFont="1" applyFill="1" applyBorder="1" applyAlignment="1">
      <alignment horizontal="center" vertical="center" wrapText="1"/>
    </xf>
    <xf numFmtId="1" fontId="1" fillId="28" borderId="28" xfId="74" applyNumberFormat="1" applyFill="1" applyBorder="1" applyAlignment="1">
      <alignment horizontal="center" vertical="top"/>
    </xf>
    <xf numFmtId="0" fontId="39" fillId="0" borderId="44" xfId="75" applyFont="1" applyBorder="1" applyAlignment="1">
      <alignment vertical="center"/>
    </xf>
    <xf numFmtId="0" fontId="38" fillId="0" borderId="0" xfId="75" applyFont="1" applyAlignment="1">
      <alignment vertical="center"/>
    </xf>
    <xf numFmtId="0" fontId="1" fillId="0" borderId="15" xfId="75" applyFont="1" applyBorder="1" applyAlignment="1">
      <alignment horizontal="center" vertical="center"/>
    </xf>
    <xf numFmtId="0" fontId="0" fillId="28" borderId="15" xfId="0" applyFill="1" applyBorder="1" applyAlignment="1">
      <alignment vertical="center"/>
    </xf>
    <xf numFmtId="0" fontId="0" fillId="28" borderId="33" xfId="0" applyFill="1" applyBorder="1" applyAlignment="1">
      <alignment vertical="center"/>
    </xf>
    <xf numFmtId="0" fontId="0" fillId="28" borderId="16" xfId="0" applyFill="1" applyBorder="1" applyAlignment="1">
      <alignment vertical="center"/>
    </xf>
    <xf numFmtId="0" fontId="38" fillId="30" borderId="31" xfId="75" applyFont="1" applyFill="1" applyBorder="1" applyAlignment="1">
      <alignment vertical="center"/>
    </xf>
    <xf numFmtId="0" fontId="38" fillId="30" borderId="15" xfId="75" applyFont="1" applyFill="1" applyBorder="1" applyAlignment="1">
      <alignment vertical="center"/>
    </xf>
    <xf numFmtId="0" fontId="38" fillId="26" borderId="28" xfId="75" applyFont="1" applyFill="1" applyBorder="1" applyAlignment="1">
      <alignment horizontal="center" vertical="center"/>
    </xf>
    <xf numFmtId="0" fontId="38" fillId="26" borderId="15" xfId="75" applyFont="1" applyFill="1" applyBorder="1" applyAlignment="1">
      <alignment vertical="center"/>
    </xf>
    <xf numFmtId="0" fontId="38" fillId="0" borderId="0" xfId="75" applyFont="1" applyAlignment="1">
      <alignment horizontal="left" vertical="center"/>
    </xf>
    <xf numFmtId="0" fontId="38" fillId="0" borderId="0" xfId="75" applyFont="1" applyAlignment="1">
      <alignment horizontal="left"/>
    </xf>
    <xf numFmtId="0" fontId="1" fillId="0" borderId="15" xfId="75" applyFont="1" applyBorder="1" applyAlignment="1">
      <alignment horizontal="left"/>
    </xf>
    <xf numFmtId="0" fontId="42" fillId="0" borderId="0" xfId="74" applyFont="1" applyAlignment="1">
      <alignment vertical="center"/>
    </xf>
    <xf numFmtId="0" fontId="0" fillId="0" borderId="24" xfId="0"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1" fontId="41" fillId="28" borderId="45" xfId="74" applyNumberFormat="1" applyFont="1" applyFill="1" applyBorder="1" applyAlignment="1">
      <alignment horizontal="center" vertical="top"/>
    </xf>
    <xf numFmtId="14" fontId="41" fillId="28" borderId="46" xfId="74" applyNumberFormat="1" applyFont="1" applyFill="1" applyBorder="1" applyAlignment="1">
      <alignment horizontal="center" vertical="top" wrapText="1"/>
    </xf>
    <xf numFmtId="49" fontId="41" fillId="28" borderId="11" xfId="74" applyNumberFormat="1" applyFont="1" applyFill="1" applyBorder="1" applyAlignment="1">
      <alignment horizontal="center" vertical="top" wrapText="1"/>
    </xf>
    <xf numFmtId="0" fontId="41" fillId="28" borderId="11" xfId="74" applyFont="1" applyFill="1" applyBorder="1" applyAlignment="1">
      <alignment horizontal="center" vertical="top" wrapText="1"/>
    </xf>
    <xf numFmtId="0" fontId="41" fillId="28" borderId="46" xfId="74" applyFont="1" applyFill="1" applyBorder="1" applyAlignment="1">
      <alignment horizontal="center" vertical="top"/>
    </xf>
    <xf numFmtId="0" fontId="41" fillId="28" borderId="47" xfId="74" applyFont="1" applyFill="1" applyBorder="1" applyAlignment="1">
      <alignment horizontal="center" vertical="top" wrapText="1"/>
    </xf>
    <xf numFmtId="0" fontId="51" fillId="28" borderId="15" xfId="0" applyFont="1" applyFill="1" applyBorder="1" applyAlignment="1">
      <alignment horizontal="center" vertical="top"/>
    </xf>
    <xf numFmtId="0" fontId="54" fillId="0" borderId="0" xfId="0" applyFont="1"/>
    <xf numFmtId="0" fontId="55" fillId="0" borderId="0" xfId="0" applyFont="1"/>
    <xf numFmtId="0" fontId="54" fillId="0" borderId="0" xfId="0" applyFont="1" applyAlignment="1">
      <alignment horizontal="left" vertical="center"/>
    </xf>
    <xf numFmtId="0" fontId="54" fillId="0" borderId="0" xfId="0" applyFont="1" applyAlignment="1">
      <alignment vertical="center"/>
    </xf>
    <xf numFmtId="0" fontId="54" fillId="0" borderId="0" xfId="0" applyFont="1" applyAlignment="1">
      <alignment horizontal="center"/>
    </xf>
    <xf numFmtId="0" fontId="56" fillId="0" borderId="0" xfId="0" applyFont="1"/>
    <xf numFmtId="0" fontId="52" fillId="0" borderId="15" xfId="0" applyFont="1" applyBorder="1" applyAlignment="1">
      <alignment horizontal="center" vertical="center"/>
    </xf>
    <xf numFmtId="14" fontId="52" fillId="0" borderId="15" xfId="0" applyNumberFormat="1" applyFont="1" applyBorder="1" applyAlignment="1">
      <alignment horizontal="center" vertical="center" wrapText="1"/>
    </xf>
    <xf numFmtId="0" fontId="52" fillId="0" borderId="15" xfId="0" applyFont="1" applyBorder="1" applyAlignment="1">
      <alignment horizontal="left" vertical="center" wrapText="1"/>
    </xf>
    <xf numFmtId="0" fontId="52" fillId="0" borderId="15" xfId="0" applyFont="1" applyBorder="1" applyAlignment="1">
      <alignment vertical="center" wrapText="1"/>
    </xf>
    <xf numFmtId="49" fontId="52" fillId="0" borderId="15" xfId="0" applyNumberFormat="1" applyFont="1" applyBorder="1" applyAlignment="1">
      <alignment horizontal="center" vertical="center"/>
    </xf>
    <xf numFmtId="14" fontId="52" fillId="0" borderId="15" xfId="0" applyNumberFormat="1" applyFont="1" applyBorder="1" applyAlignment="1">
      <alignment horizontal="center" vertical="center"/>
    </xf>
    <xf numFmtId="0" fontId="52" fillId="0" borderId="15" xfId="0" applyFont="1" applyBorder="1" applyAlignment="1">
      <alignment vertical="center"/>
    </xf>
    <xf numFmtId="0" fontId="57" fillId="0" borderId="0" xfId="0" applyFont="1"/>
    <xf numFmtId="0" fontId="1" fillId="0" borderId="0" xfId="0" applyFont="1" applyAlignment="1">
      <alignment horizontal="left" vertical="top" wrapText="1"/>
    </xf>
    <xf numFmtId="0" fontId="60" fillId="0" borderId="0" xfId="75" applyFont="1" applyAlignment="1">
      <alignment horizontal="right" vertical="center"/>
    </xf>
    <xf numFmtId="0" fontId="1" fillId="0" borderId="15" xfId="75" applyFont="1" applyBorder="1"/>
    <xf numFmtId="0" fontId="1" fillId="30" borderId="35" xfId="75" applyFont="1" applyFill="1" applyBorder="1" applyAlignment="1">
      <alignment horizontal="center" vertical="center"/>
    </xf>
    <xf numFmtId="0" fontId="1" fillId="30" borderId="15" xfId="75" applyFont="1" applyFill="1" applyBorder="1" applyAlignment="1">
      <alignment horizontal="center"/>
    </xf>
    <xf numFmtId="0" fontId="1" fillId="30" borderId="15" xfId="75" applyFont="1" applyFill="1" applyBorder="1" applyAlignment="1">
      <alignment horizontal="center" vertical="center"/>
    </xf>
    <xf numFmtId="0" fontId="1" fillId="30" borderId="15" xfId="75" applyFont="1" applyFill="1" applyBorder="1"/>
    <xf numFmtId="0" fontId="1" fillId="0" borderId="28" xfId="75" applyFont="1" applyBorder="1" applyAlignment="1">
      <alignment horizontal="left"/>
    </xf>
    <xf numFmtId="0" fontId="1" fillId="0" borderId="28" xfId="75" applyFont="1" applyBorder="1" applyAlignment="1">
      <alignment horizontal="center" vertical="center"/>
    </xf>
    <xf numFmtId="0" fontId="1" fillId="0" borderId="28" xfId="75" applyFont="1" applyBorder="1"/>
    <xf numFmtId="0" fontId="1" fillId="0" borderId="34" xfId="75" applyFont="1" applyBorder="1" applyAlignment="1">
      <alignment horizontal="left"/>
    </xf>
    <xf numFmtId="0" fontId="1" fillId="0" borderId="29" xfId="75" applyFont="1" applyBorder="1" applyAlignment="1">
      <alignment horizontal="left"/>
    </xf>
    <xf numFmtId="0" fontId="1" fillId="0" borderId="0" xfId="75" applyFont="1" applyAlignment="1">
      <alignment vertical="center"/>
    </xf>
    <xf numFmtId="0" fontId="1" fillId="0" borderId="0" xfId="0" applyFont="1"/>
    <xf numFmtId="0" fontId="1" fillId="0" borderId="24" xfId="0" applyFont="1" applyBorder="1"/>
    <xf numFmtId="0" fontId="1" fillId="0" borderId="20" xfId="0" applyFont="1" applyBorder="1"/>
    <xf numFmtId="0" fontId="61" fillId="0" borderId="0" xfId="0" applyFont="1"/>
    <xf numFmtId="0" fontId="1" fillId="0" borderId="0" xfId="0" applyFont="1" applyAlignment="1">
      <alignment vertical="top"/>
    </xf>
    <xf numFmtId="0" fontId="38" fillId="0" borderId="0" xfId="0" applyFont="1"/>
    <xf numFmtId="0" fontId="1" fillId="0" borderId="24" xfId="0" applyFont="1" applyBorder="1" applyAlignment="1">
      <alignment vertical="top"/>
    </xf>
    <xf numFmtId="0" fontId="1" fillId="0" borderId="20" xfId="0" applyFont="1" applyBorder="1" applyAlignment="1">
      <alignment vertical="top"/>
    </xf>
    <xf numFmtId="0" fontId="1" fillId="0" borderId="0" xfId="0" applyFont="1" applyAlignment="1">
      <alignment horizontal="center" vertical="top"/>
    </xf>
    <xf numFmtId="49" fontId="1" fillId="0" borderId="0" xfId="0" applyNumberFormat="1" applyFont="1"/>
    <xf numFmtId="0" fontId="1" fillId="0" borderId="0" xfId="0" applyFont="1" applyAlignment="1">
      <alignment vertical="top" wrapText="1"/>
    </xf>
    <xf numFmtId="49" fontId="1" fillId="0" borderId="0" xfId="0" applyNumberFormat="1" applyFont="1" applyAlignment="1">
      <alignment vertical="top"/>
    </xf>
    <xf numFmtId="49" fontId="1" fillId="0" borderId="0" xfId="0" applyNumberFormat="1" applyFont="1" applyAlignment="1">
      <alignment vertical="top" wrapText="1"/>
    </xf>
    <xf numFmtId="49" fontId="38" fillId="0" borderId="0" xfId="0" applyNumberFormat="1" applyFont="1"/>
    <xf numFmtId="0" fontId="1" fillId="0" borderId="23" xfId="0" applyFont="1" applyBorder="1"/>
    <xf numFmtId="0" fontId="1" fillId="0" borderId="14" xfId="0" applyFont="1" applyBorder="1"/>
    <xf numFmtId="0" fontId="1" fillId="0" borderId="21" xfId="0" applyFont="1" applyBorder="1"/>
    <xf numFmtId="0" fontId="1" fillId="28" borderId="15" xfId="73" applyFill="1" applyBorder="1" applyAlignment="1">
      <alignment horizontal="center" vertical="center"/>
    </xf>
    <xf numFmtId="0" fontId="37" fillId="27" borderId="15" xfId="73" applyFont="1" applyFill="1" applyBorder="1" applyAlignment="1">
      <alignment horizontal="left" vertical="center"/>
    </xf>
    <xf numFmtId="1" fontId="1" fillId="0" borderId="15" xfId="74" applyNumberFormat="1" applyBorder="1" applyAlignment="1">
      <alignment horizontal="center" vertical="center"/>
    </xf>
    <xf numFmtId="0" fontId="0" fillId="28" borderId="0" xfId="0" applyFill="1" applyAlignment="1">
      <alignment vertical="center"/>
    </xf>
    <xf numFmtId="0" fontId="0" fillId="28" borderId="20" xfId="0" applyFill="1" applyBorder="1" applyAlignment="1">
      <alignment vertical="center"/>
    </xf>
    <xf numFmtId="0" fontId="0" fillId="0" borderId="0" xfId="0" applyAlignment="1">
      <alignment vertical="center"/>
    </xf>
    <xf numFmtId="0" fontId="0" fillId="0" borderId="0" xfId="0" applyAlignment="1">
      <alignment horizontal="center" vertical="center"/>
    </xf>
    <xf numFmtId="0" fontId="38" fillId="28" borderId="20" xfId="0" applyFont="1" applyFill="1" applyBorder="1" applyAlignment="1">
      <alignment vertical="center"/>
    </xf>
    <xf numFmtId="14" fontId="0" fillId="0" borderId="24" xfId="0" applyNumberFormat="1" applyBorder="1"/>
    <xf numFmtId="0" fontId="35" fillId="0" borderId="37" xfId="75" applyBorder="1" applyAlignment="1">
      <alignment horizontal="center" vertical="center"/>
    </xf>
    <xf numFmtId="0" fontId="37" fillId="28" borderId="62" xfId="75" applyFont="1" applyFill="1" applyBorder="1" applyAlignment="1">
      <alignment vertical="center"/>
    </xf>
    <xf numFmtId="0" fontId="37" fillId="27" borderId="31" xfId="73" applyFont="1" applyFill="1" applyBorder="1" applyAlignment="1">
      <alignment horizontal="left"/>
    </xf>
    <xf numFmtId="0" fontId="35" fillId="28" borderId="15" xfId="75" applyFill="1" applyBorder="1" applyAlignment="1">
      <alignment horizontal="center"/>
    </xf>
    <xf numFmtId="0" fontId="35" fillId="0" borderId="35" xfId="75" applyBorder="1" applyAlignment="1">
      <alignment horizontal="center" vertical="center"/>
    </xf>
    <xf numFmtId="0" fontId="35" fillId="0" borderId="31" xfId="75" applyBorder="1" applyAlignment="1">
      <alignment horizontal="center" vertical="center"/>
    </xf>
    <xf numFmtId="0" fontId="35" fillId="0" borderId="15" xfId="75" applyBorder="1" applyAlignment="1">
      <alignment horizontal="center" vertical="center"/>
    </xf>
    <xf numFmtId="0" fontId="1" fillId="0" borderId="31" xfId="75" applyFont="1" applyBorder="1" applyAlignment="1">
      <alignment horizontal="center" vertical="center"/>
    </xf>
    <xf numFmtId="0" fontId="38" fillId="28" borderId="15" xfId="73" applyFont="1" applyFill="1" applyBorder="1" applyAlignment="1">
      <alignment horizontal="center" vertical="center"/>
    </xf>
    <xf numFmtId="0" fontId="1" fillId="28" borderId="20" xfId="73" applyFill="1" applyBorder="1" applyAlignment="1">
      <alignment vertical="center"/>
    </xf>
    <xf numFmtId="0" fontId="1" fillId="0" borderId="29" xfId="73" applyBorder="1" applyAlignment="1">
      <alignment horizontal="left" vertical="center" wrapText="1"/>
    </xf>
    <xf numFmtId="0" fontId="1" fillId="0" borderId="30" xfId="73" applyBorder="1" applyAlignment="1">
      <alignment horizontal="left" vertical="center" wrapText="1"/>
    </xf>
    <xf numFmtId="0" fontId="1" fillId="0" borderId="31" xfId="73" applyBorder="1" applyAlignment="1">
      <alignment horizontal="left" vertical="center" wrapText="1"/>
    </xf>
    <xf numFmtId="0" fontId="62" fillId="0" borderId="29" xfId="73" applyFont="1" applyBorder="1" applyAlignment="1">
      <alignment horizontal="center" vertical="center"/>
    </xf>
    <xf numFmtId="0" fontId="62" fillId="0" borderId="30" xfId="73" applyFont="1" applyBorder="1" applyAlignment="1">
      <alignment horizontal="center" vertical="center"/>
    </xf>
    <xf numFmtId="0" fontId="62" fillId="0" borderId="31" xfId="73" applyFont="1" applyBorder="1" applyAlignment="1">
      <alignment horizontal="center" vertical="center"/>
    </xf>
    <xf numFmtId="9" fontId="62" fillId="0" borderId="29" xfId="73" applyNumberFormat="1" applyFont="1" applyBorder="1" applyAlignment="1">
      <alignment horizontal="center" vertical="center" wrapText="1"/>
    </xf>
    <xf numFmtId="9" fontId="62" fillId="0" borderId="30" xfId="73" applyNumberFormat="1" applyFont="1" applyBorder="1" applyAlignment="1">
      <alignment horizontal="center" vertical="center"/>
    </xf>
    <xf numFmtId="9" fontId="62" fillId="0" borderId="31" xfId="73" applyNumberFormat="1" applyFont="1" applyBorder="1" applyAlignment="1">
      <alignment horizontal="center" vertical="center"/>
    </xf>
    <xf numFmtId="9" fontId="50" fillId="0" borderId="29" xfId="0" applyNumberFormat="1" applyFont="1" applyBorder="1" applyAlignment="1">
      <alignment horizontal="center" vertical="center"/>
    </xf>
    <xf numFmtId="0" fontId="50" fillId="0" borderId="30" xfId="0" applyFont="1" applyBorder="1" applyAlignment="1">
      <alignment horizontal="center" vertical="center"/>
    </xf>
    <xf numFmtId="0" fontId="50" fillId="0" borderId="31" xfId="0" applyFont="1" applyBorder="1" applyAlignment="1">
      <alignment horizontal="center" vertical="center"/>
    </xf>
    <xf numFmtId="0" fontId="50" fillId="0" borderId="15" xfId="0" applyFont="1" applyBorder="1" applyAlignment="1">
      <alignment horizontal="center" vertical="center"/>
    </xf>
    <xf numFmtId="0" fontId="0" fillId="0" borderId="15" xfId="0" applyBorder="1" applyAlignment="1">
      <alignment horizontal="center"/>
    </xf>
    <xf numFmtId="0" fontId="1" fillId="0" borderId="29" xfId="73" applyBorder="1" applyAlignment="1">
      <alignment horizontal="center"/>
    </xf>
    <xf numFmtId="0" fontId="1" fillId="0" borderId="31" xfId="73" applyBorder="1" applyAlignment="1">
      <alignment horizontal="center"/>
    </xf>
    <xf numFmtId="0" fontId="62" fillId="0" borderId="29" xfId="76" applyFont="1" applyBorder="1" applyAlignment="1">
      <alignment horizontal="left" vertical="center" wrapText="1"/>
    </xf>
    <xf numFmtId="0" fontId="62" fillId="0" borderId="30" xfId="76" applyFont="1" applyBorder="1" applyAlignment="1">
      <alignment horizontal="left" vertical="center"/>
    </xf>
    <xf numFmtId="0" fontId="62" fillId="0" borderId="31" xfId="76" applyFont="1" applyBorder="1" applyAlignment="1">
      <alignment horizontal="left" vertical="center"/>
    </xf>
    <xf numFmtId="0" fontId="44" fillId="30" borderId="22" xfId="0" applyFont="1" applyFill="1" applyBorder="1" applyAlignment="1">
      <alignment horizontal="center" vertical="center" wrapText="1"/>
    </xf>
    <xf numFmtId="0" fontId="44" fillId="30" borderId="24" xfId="0" applyFont="1" applyFill="1" applyBorder="1" applyAlignment="1">
      <alignment horizontal="center" vertical="center" wrapText="1"/>
    </xf>
    <xf numFmtId="0" fontId="44" fillId="30" borderId="23" xfId="0" applyFont="1" applyFill="1" applyBorder="1" applyAlignment="1">
      <alignment horizontal="center" vertical="center" wrapText="1"/>
    </xf>
    <xf numFmtId="0" fontId="50" fillId="0" borderId="15" xfId="0" applyFont="1" applyBorder="1" applyAlignment="1">
      <alignment horizontal="center"/>
    </xf>
    <xf numFmtId="0" fontId="61" fillId="0" borderId="15" xfId="0" applyFont="1" applyBorder="1" applyAlignment="1">
      <alignment horizontal="center" vertical="center"/>
    </xf>
    <xf numFmtId="0" fontId="1" fillId="27" borderId="15" xfId="73" applyFill="1" applyBorder="1" applyAlignment="1">
      <alignment horizontal="left"/>
    </xf>
    <xf numFmtId="0" fontId="62" fillId="32" borderId="15" xfId="73" applyFont="1" applyFill="1" applyBorder="1" applyAlignment="1">
      <alignment horizontal="center" vertical="center" wrapText="1"/>
    </xf>
    <xf numFmtId="0" fontId="62" fillId="32" borderId="15" xfId="73" applyFont="1" applyFill="1" applyBorder="1" applyAlignment="1">
      <alignment horizontal="center" vertical="center"/>
    </xf>
    <xf numFmtId="0" fontId="1" fillId="0" borderId="29" xfId="73" applyBorder="1" applyAlignment="1">
      <alignment horizontal="left" vertical="center"/>
    </xf>
    <xf numFmtId="0" fontId="1" fillId="0" borderId="30" xfId="73" applyBorder="1" applyAlignment="1">
      <alignment horizontal="left" vertical="center"/>
    </xf>
    <xf numFmtId="0" fontId="1" fillId="0" borderId="31" xfId="73" applyBorder="1" applyAlignment="1">
      <alignment horizontal="left" vertical="center"/>
    </xf>
    <xf numFmtId="0" fontId="1" fillId="0" borderId="15" xfId="73" applyBorder="1" applyAlignment="1">
      <alignment horizontal="left" vertical="center" wrapText="1"/>
    </xf>
    <xf numFmtId="0" fontId="1" fillId="0" borderId="15" xfId="73" applyBorder="1" applyAlignment="1">
      <alignment horizontal="left" vertical="center"/>
    </xf>
    <xf numFmtId="0" fontId="1" fillId="0" borderId="15" xfId="75" applyFont="1" applyBorder="1" applyAlignment="1">
      <alignment horizontal="left" vertical="center"/>
    </xf>
    <xf numFmtId="0" fontId="62" fillId="0" borderId="29" xfId="73" applyFont="1" applyBorder="1" applyAlignment="1">
      <alignment horizontal="center" vertical="center" wrapText="1"/>
    </xf>
    <xf numFmtId="0" fontId="62" fillId="0" borderId="30" xfId="73" applyFont="1" applyBorder="1" applyAlignment="1">
      <alignment horizontal="center" vertical="center" wrapText="1"/>
    </xf>
    <xf numFmtId="0" fontId="62" fillId="0" borderId="31" xfId="73" applyFont="1" applyBorder="1" applyAlignment="1">
      <alignment horizontal="center" vertical="center" wrapText="1"/>
    </xf>
    <xf numFmtId="0" fontId="62" fillId="0" borderId="15" xfId="75" applyFont="1" applyBorder="1" applyAlignment="1">
      <alignment horizontal="left" vertical="center" wrapText="1"/>
    </xf>
    <xf numFmtId="0" fontId="62" fillId="0" borderId="29" xfId="73" applyFont="1" applyBorder="1" applyAlignment="1">
      <alignment horizontal="left" vertical="center" wrapText="1"/>
    </xf>
    <xf numFmtId="0" fontId="62" fillId="0" borderId="30" xfId="73" applyFont="1" applyBorder="1" applyAlignment="1">
      <alignment horizontal="left" vertical="center" wrapText="1"/>
    </xf>
    <xf numFmtId="0" fontId="62" fillId="0" borderId="31" xfId="73" applyFont="1" applyBorder="1" applyAlignment="1">
      <alignment horizontal="left" vertical="center" wrapText="1"/>
    </xf>
    <xf numFmtId="0" fontId="1" fillId="28" borderId="29" xfId="75" applyFont="1" applyFill="1" applyBorder="1" applyAlignment="1">
      <alignment horizontal="center"/>
    </xf>
    <xf numFmtId="0" fontId="1" fillId="28" borderId="41" xfId="75" applyFont="1" applyFill="1" applyBorder="1" applyAlignment="1">
      <alignment horizontal="center"/>
    </xf>
    <xf numFmtId="0" fontId="0" fillId="28" borderId="0" xfId="0" applyFill="1" applyAlignment="1">
      <alignment horizontal="center"/>
    </xf>
    <xf numFmtId="164" fontId="0" fillId="28" borderId="0" xfId="0" applyNumberFormat="1" applyFill="1" applyAlignment="1">
      <alignment horizontal="center"/>
    </xf>
    <xf numFmtId="0" fontId="1" fillId="27" borderId="15" xfId="73" applyFill="1" applyBorder="1" applyAlignment="1">
      <alignment horizontal="center"/>
    </xf>
    <xf numFmtId="0" fontId="1" fillId="28" borderId="30" xfId="75" applyFont="1" applyFill="1" applyBorder="1" applyAlignment="1">
      <alignment horizontal="center"/>
    </xf>
    <xf numFmtId="0" fontId="1" fillId="27" borderId="29" xfId="73" applyFill="1" applyBorder="1" applyAlignment="1">
      <alignment horizontal="left"/>
    </xf>
    <xf numFmtId="0" fontId="1" fillId="27" borderId="30" xfId="73" applyFill="1" applyBorder="1" applyAlignment="1">
      <alignment horizontal="left"/>
    </xf>
    <xf numFmtId="0" fontId="1" fillId="27" borderId="31" xfId="73" applyFill="1" applyBorder="1" applyAlignment="1">
      <alignment horizontal="left"/>
    </xf>
    <xf numFmtId="0" fontId="50" fillId="0" borderId="29" xfId="0" applyFont="1" applyBorder="1" applyAlignment="1">
      <alignment horizontal="center" vertical="center"/>
    </xf>
    <xf numFmtId="9" fontId="62" fillId="0" borderId="29" xfId="73" applyNumberFormat="1" applyFont="1" applyBorder="1" applyAlignment="1">
      <alignment horizontal="center" vertical="center"/>
    </xf>
    <xf numFmtId="0" fontId="62" fillId="0" borderId="29" xfId="73" applyFont="1" applyBorder="1" applyAlignment="1">
      <alignment horizontal="center"/>
    </xf>
    <xf numFmtId="0" fontId="62" fillId="0" borderId="31" xfId="73" applyFont="1" applyBorder="1" applyAlignment="1">
      <alignment horizontal="center"/>
    </xf>
    <xf numFmtId="0" fontId="1" fillId="28" borderId="33" xfId="75" applyFont="1" applyFill="1" applyBorder="1" applyAlignment="1">
      <alignment horizontal="center"/>
    </xf>
    <xf numFmtId="0" fontId="1" fillId="28" borderId="15" xfId="75" applyFont="1" applyFill="1" applyBorder="1" applyAlignment="1">
      <alignment horizontal="center"/>
    </xf>
    <xf numFmtId="0" fontId="50" fillId="0" borderId="15" xfId="0" applyFont="1" applyBorder="1" applyAlignment="1">
      <alignment horizontal="center" vertical="center" wrapText="1"/>
    </xf>
    <xf numFmtId="0" fontId="1" fillId="27" borderId="29" xfId="73" applyFill="1" applyBorder="1" applyAlignment="1">
      <alignment horizontal="center"/>
    </xf>
    <xf numFmtId="0" fontId="1" fillId="27" borderId="31" xfId="73" applyFill="1" applyBorder="1" applyAlignment="1">
      <alignment horizontal="center"/>
    </xf>
    <xf numFmtId="0" fontId="1" fillId="0" borderId="15" xfId="0" applyFont="1" applyBorder="1" applyAlignment="1">
      <alignment horizontal="center"/>
    </xf>
    <xf numFmtId="0" fontId="44" fillId="30" borderId="22" xfId="0" applyFont="1" applyFill="1" applyBorder="1" applyAlignment="1">
      <alignment horizontal="center" vertical="center"/>
    </xf>
    <xf numFmtId="0" fontId="44" fillId="30" borderId="24" xfId="0" applyFont="1" applyFill="1" applyBorder="1" applyAlignment="1">
      <alignment horizontal="center" vertical="center"/>
    </xf>
    <xf numFmtId="0" fontId="44" fillId="30" borderId="23" xfId="0" applyFont="1" applyFill="1" applyBorder="1" applyAlignment="1">
      <alignment horizontal="center" vertical="center"/>
    </xf>
    <xf numFmtId="0" fontId="1" fillId="0" borderId="15" xfId="73" applyBorder="1" applyAlignment="1">
      <alignment horizontal="center"/>
    </xf>
    <xf numFmtId="0" fontId="38" fillId="28" borderId="29" xfId="73" applyFont="1" applyFill="1" applyBorder="1" applyAlignment="1">
      <alignment horizontal="center" vertical="center"/>
    </xf>
    <xf numFmtId="0" fontId="38" fillId="28" borderId="30" xfId="73" applyFont="1" applyFill="1" applyBorder="1" applyAlignment="1">
      <alignment horizontal="center" vertical="center"/>
    </xf>
    <xf numFmtId="0" fontId="38" fillId="28" borderId="31" xfId="73" applyFont="1" applyFill="1" applyBorder="1" applyAlignment="1">
      <alignment horizontal="center" vertical="center"/>
    </xf>
    <xf numFmtId="0" fontId="62" fillId="0" borderId="29" xfId="73" applyFont="1" applyBorder="1" applyAlignment="1">
      <alignment horizontal="left" vertical="center"/>
    </xf>
    <xf numFmtId="0" fontId="62" fillId="0" borderId="30" xfId="73" applyFont="1" applyBorder="1" applyAlignment="1">
      <alignment horizontal="left" vertical="center"/>
    </xf>
    <xf numFmtId="0" fontId="62" fillId="0" borderId="31" xfId="73" applyFont="1" applyBorder="1" applyAlignment="1">
      <alignment horizontal="left" vertical="center"/>
    </xf>
    <xf numFmtId="0" fontId="62" fillId="0" borderId="15" xfId="76" applyFont="1" applyBorder="1" applyAlignment="1">
      <alignment horizontal="left" vertical="center" wrapText="1"/>
    </xf>
    <xf numFmtId="0" fontId="62" fillId="0" borderId="30" xfId="76" applyFont="1" applyBorder="1" applyAlignment="1">
      <alignment horizontal="left" vertical="center" wrapText="1"/>
    </xf>
    <xf numFmtId="0" fontId="62" fillId="0" borderId="31" xfId="76" applyFont="1" applyBorder="1" applyAlignment="1">
      <alignment horizontal="left" vertical="center" wrapText="1"/>
    </xf>
    <xf numFmtId="0" fontId="62" fillId="0" borderId="15" xfId="73" applyFont="1" applyBorder="1" applyAlignment="1">
      <alignment horizontal="center"/>
    </xf>
    <xf numFmtId="0" fontId="62" fillId="0" borderId="15" xfId="73" applyFont="1" applyBorder="1" applyAlignment="1">
      <alignment horizontal="center" vertical="center" wrapText="1"/>
    </xf>
    <xf numFmtId="0" fontId="62" fillId="0" borderId="15" xfId="73" applyFont="1" applyBorder="1" applyAlignment="1">
      <alignment horizontal="center" vertic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28" borderId="0" xfId="0" applyFill="1" applyAlignment="1">
      <alignment horizontal="left"/>
    </xf>
    <xf numFmtId="0" fontId="0" fillId="0" borderId="15" xfId="0" applyBorder="1" applyAlignment="1">
      <alignment horizontal="left"/>
    </xf>
    <xf numFmtId="0" fontId="45" fillId="0" borderId="22" xfId="0" applyFont="1" applyBorder="1" applyAlignment="1">
      <alignment horizontal="center" vertical="center"/>
    </xf>
    <xf numFmtId="0" fontId="45" fillId="0" borderId="18" xfId="0" applyFont="1" applyBorder="1" applyAlignment="1">
      <alignment horizontal="center" vertical="center"/>
    </xf>
    <xf numFmtId="0" fontId="45" fillId="0" borderId="19" xfId="0" applyFont="1" applyBorder="1" applyAlignment="1">
      <alignment horizontal="center" vertical="center"/>
    </xf>
    <xf numFmtId="0" fontId="45" fillId="0" borderId="24" xfId="0" applyFont="1" applyBorder="1" applyAlignment="1">
      <alignment horizontal="center" vertical="center"/>
    </xf>
    <xf numFmtId="0" fontId="45" fillId="0" borderId="0" xfId="0" applyFont="1" applyAlignment="1">
      <alignment horizontal="center" vertical="center"/>
    </xf>
    <xf numFmtId="0" fontId="45" fillId="0" borderId="20" xfId="0" applyFont="1" applyBorder="1" applyAlignment="1">
      <alignment horizontal="center" vertical="center"/>
    </xf>
    <xf numFmtId="0" fontId="45" fillId="0" borderId="23" xfId="0" applyFont="1" applyBorder="1" applyAlignment="1">
      <alignment horizontal="center" vertical="center"/>
    </xf>
    <xf numFmtId="0" fontId="45" fillId="0" borderId="14" xfId="0" applyFont="1" applyBorder="1" applyAlignment="1">
      <alignment horizontal="center" vertical="center"/>
    </xf>
    <xf numFmtId="0" fontId="45" fillId="0" borderId="21" xfId="0" applyFont="1" applyBorder="1" applyAlignment="1">
      <alignment horizontal="center" vertical="center"/>
    </xf>
    <xf numFmtId="0" fontId="0" fillId="0" borderId="29" xfId="0" applyBorder="1" applyAlignment="1">
      <alignment horizontal="left"/>
    </xf>
    <xf numFmtId="0" fontId="0" fillId="0" borderId="30" xfId="0" applyBorder="1" applyAlignment="1">
      <alignment horizontal="left"/>
    </xf>
    <xf numFmtId="0" fontId="0" fillId="0" borderId="31" xfId="0" applyBorder="1" applyAlignment="1">
      <alignment horizontal="left"/>
    </xf>
    <xf numFmtId="14" fontId="0" fillId="32" borderId="15" xfId="0" applyNumberFormat="1" applyFill="1" applyBorder="1" applyAlignment="1">
      <alignment horizontal="left"/>
    </xf>
    <xf numFmtId="0" fontId="0" fillId="32" borderId="15" xfId="0" applyFill="1" applyBorder="1" applyAlignment="1">
      <alignment horizontal="left"/>
    </xf>
    <xf numFmtId="0" fontId="0" fillId="0" borderId="29" xfId="0" quotePrefix="1" applyBorder="1" applyAlignment="1">
      <alignment horizontal="left"/>
    </xf>
    <xf numFmtId="0" fontId="0" fillId="0" borderId="30" xfId="0" quotePrefix="1" applyBorder="1" applyAlignment="1">
      <alignment horizontal="left"/>
    </xf>
    <xf numFmtId="0" fontId="0" fillId="0" borderId="31" xfId="0" quotePrefix="1" applyBorder="1" applyAlignment="1">
      <alignment horizontal="left"/>
    </xf>
    <xf numFmtId="0" fontId="1" fillId="0" borderId="29" xfId="0" applyFont="1" applyBorder="1" applyAlignment="1">
      <alignment horizontal="left"/>
    </xf>
    <xf numFmtId="0" fontId="1" fillId="0" borderId="30" xfId="0" applyFont="1" applyBorder="1" applyAlignment="1">
      <alignment horizontal="left"/>
    </xf>
    <xf numFmtId="0" fontId="1" fillId="0" borderId="31" xfId="0" applyFont="1" applyBorder="1" applyAlignment="1">
      <alignment horizontal="left"/>
    </xf>
    <xf numFmtId="0" fontId="0" fillId="28" borderId="29" xfId="0" applyFill="1" applyBorder="1" applyAlignment="1">
      <alignment horizontal="center"/>
    </xf>
    <xf numFmtId="0" fontId="0" fillId="28" borderId="30" xfId="0" applyFill="1" applyBorder="1" applyAlignment="1">
      <alignment horizontal="center"/>
    </xf>
    <xf numFmtId="0" fontId="0" fillId="28" borderId="31" xfId="0" applyFill="1" applyBorder="1" applyAlignment="1">
      <alignment horizontal="center"/>
    </xf>
    <xf numFmtId="9" fontId="50" fillId="0" borderId="29" xfId="0" applyNumberFormat="1" applyFont="1" applyBorder="1" applyAlignment="1">
      <alignment horizontal="center" vertical="center" wrapText="1"/>
    </xf>
    <xf numFmtId="0" fontId="46" fillId="28" borderId="15" xfId="0" applyFont="1" applyFill="1" applyBorder="1" applyAlignment="1">
      <alignment horizontal="center" vertical="center"/>
    </xf>
    <xf numFmtId="0" fontId="38" fillId="28" borderId="15" xfId="73" applyFont="1" applyFill="1" applyBorder="1" applyAlignment="1">
      <alignment horizontal="center" vertical="center"/>
    </xf>
    <xf numFmtId="0" fontId="1" fillId="0" borderId="29" xfId="73" applyBorder="1" applyAlignment="1">
      <alignment horizontal="center" vertical="center"/>
    </xf>
    <xf numFmtId="0" fontId="1" fillId="0" borderId="30" xfId="73" applyBorder="1" applyAlignment="1">
      <alignment horizontal="center" vertical="center"/>
    </xf>
    <xf numFmtId="0" fontId="1" fillId="0" borderId="31" xfId="73" applyBorder="1" applyAlignment="1">
      <alignment horizontal="center" vertical="center"/>
    </xf>
    <xf numFmtId="0" fontId="62" fillId="32" borderId="15" xfId="73" applyFont="1" applyFill="1" applyBorder="1" applyAlignment="1">
      <alignment horizontal="center" vertical="top" wrapText="1"/>
    </xf>
    <xf numFmtId="0" fontId="62" fillId="32" borderId="15" xfId="73" applyFont="1" applyFill="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top"/>
    </xf>
    <xf numFmtId="49" fontId="1" fillId="0" borderId="0" xfId="0" applyNumberFormat="1" applyFont="1" applyAlignment="1">
      <alignment horizontal="left" vertical="top" wrapText="1"/>
    </xf>
    <xf numFmtId="49" fontId="1" fillId="0" borderId="20" xfId="0" applyNumberFormat="1" applyFont="1" applyBorder="1" applyAlignment="1">
      <alignment horizontal="left" vertical="top" wrapText="1"/>
    </xf>
    <xf numFmtId="0" fontId="1" fillId="0" borderId="2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4" xfId="0" applyFont="1" applyBorder="1" applyAlignment="1">
      <alignment horizontal="center"/>
    </xf>
    <xf numFmtId="0" fontId="1" fillId="0" borderId="0" xfId="0" applyFont="1" applyAlignment="1">
      <alignment horizontal="center"/>
    </xf>
    <xf numFmtId="0" fontId="1" fillId="0" borderId="20" xfId="0" applyFont="1" applyBorder="1" applyAlignment="1">
      <alignment horizontal="center"/>
    </xf>
    <xf numFmtId="0" fontId="1" fillId="0" borderId="23" xfId="0" applyFont="1" applyBorder="1" applyAlignment="1">
      <alignment horizontal="center"/>
    </xf>
    <xf numFmtId="0" fontId="1" fillId="0" borderId="14" xfId="0" applyFont="1" applyBorder="1" applyAlignment="1">
      <alignment horizontal="center"/>
    </xf>
    <xf numFmtId="0" fontId="1" fillId="0" borderId="21" xfId="0" applyFont="1" applyBorder="1" applyAlignment="1">
      <alignment horizontal="center"/>
    </xf>
    <xf numFmtId="0" fontId="40" fillId="0" borderId="22" xfId="0" applyFont="1" applyBorder="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24" xfId="0" applyFont="1" applyBorder="1" applyAlignment="1">
      <alignment horizontal="center" vertical="center"/>
    </xf>
    <xf numFmtId="0" fontId="40" fillId="0" borderId="0" xfId="0" applyFont="1" applyAlignment="1">
      <alignment horizontal="center" vertical="center"/>
    </xf>
    <xf numFmtId="0" fontId="40" fillId="0" borderId="20" xfId="0" applyFont="1" applyBorder="1" applyAlignment="1">
      <alignment horizontal="center" vertical="center"/>
    </xf>
    <xf numFmtId="0" fontId="40" fillId="0" borderId="23" xfId="0" applyFont="1" applyBorder="1" applyAlignment="1">
      <alignment horizontal="center" vertical="center"/>
    </xf>
    <xf numFmtId="0" fontId="40" fillId="0" borderId="14" xfId="0" applyFont="1" applyBorder="1" applyAlignment="1">
      <alignment horizontal="center" vertical="center"/>
    </xf>
    <xf numFmtId="0" fontId="40" fillId="0" borderId="21" xfId="0" applyFont="1" applyBorder="1" applyAlignment="1">
      <alignment horizontal="center" vertical="center"/>
    </xf>
    <xf numFmtId="0" fontId="38" fillId="0" borderId="28" xfId="75" applyFont="1" applyBorder="1" applyAlignment="1">
      <alignment horizontal="left" vertical="center"/>
    </xf>
    <xf numFmtId="0" fontId="38" fillId="0" borderId="48" xfId="75" applyFont="1" applyBorder="1" applyAlignment="1">
      <alignment horizontal="left" vertical="center"/>
    </xf>
    <xf numFmtId="0" fontId="38" fillId="0" borderId="35" xfId="75" applyFont="1" applyBorder="1" applyAlignment="1">
      <alignment horizontal="left" vertical="center"/>
    </xf>
    <xf numFmtId="0" fontId="1" fillId="0" borderId="28" xfId="75" applyFont="1" applyBorder="1" applyAlignment="1">
      <alignment horizontal="center" vertical="center"/>
    </xf>
    <xf numFmtId="0" fontId="1" fillId="0" borderId="48" xfId="75" applyFont="1" applyBorder="1" applyAlignment="1">
      <alignment horizontal="center" vertical="center"/>
    </xf>
    <xf numFmtId="0" fontId="1" fillId="0" borderId="35" xfId="75" applyFont="1" applyBorder="1" applyAlignment="1">
      <alignment horizontal="center" vertical="center"/>
    </xf>
    <xf numFmtId="0" fontId="1" fillId="0" borderId="28" xfId="75" applyFont="1" applyBorder="1" applyAlignment="1">
      <alignment horizontal="center" vertical="center" wrapText="1"/>
    </xf>
    <xf numFmtId="0" fontId="38" fillId="0" borderId="28" xfId="75" applyFont="1" applyBorder="1" applyAlignment="1">
      <alignment horizontal="left" vertical="center" wrapText="1"/>
    </xf>
    <xf numFmtId="0" fontId="38" fillId="0" borderId="48" xfId="75" applyFont="1" applyBorder="1" applyAlignment="1">
      <alignment horizontal="left" vertical="center" wrapText="1"/>
    </xf>
    <xf numFmtId="0" fontId="38" fillId="0" borderId="35" xfId="75" applyFont="1" applyBorder="1" applyAlignment="1">
      <alignment horizontal="left" vertical="center" wrapText="1"/>
    </xf>
    <xf numFmtId="0" fontId="40" fillId="0" borderId="49" xfId="75" applyFont="1" applyBorder="1" applyAlignment="1">
      <alignment horizontal="center" vertical="center"/>
    </xf>
    <xf numFmtId="0" fontId="40" fillId="0" borderId="46" xfId="75" applyFont="1" applyBorder="1" applyAlignment="1">
      <alignment horizontal="center" vertical="center"/>
    </xf>
    <xf numFmtId="0" fontId="40" fillId="0" borderId="47" xfId="75" applyFont="1" applyBorder="1" applyAlignment="1">
      <alignment horizontal="center" vertical="center"/>
    </xf>
    <xf numFmtId="0" fontId="1" fillId="0" borderId="48" xfId="0" applyFont="1" applyBorder="1"/>
    <xf numFmtId="0" fontId="1" fillId="0" borderId="35" xfId="0" applyFont="1" applyBorder="1"/>
    <xf numFmtId="0" fontId="1" fillId="0" borderId="48" xfId="75" quotePrefix="1" applyFont="1" applyBorder="1" applyAlignment="1">
      <alignment horizontal="center" vertical="center"/>
    </xf>
    <xf numFmtId="0" fontId="1" fillId="0" borderId="35" xfId="75" quotePrefix="1" applyFont="1" applyBorder="1" applyAlignment="1">
      <alignment horizontal="center" vertical="center"/>
    </xf>
    <xf numFmtId="0" fontId="1" fillId="0" borderId="48" xfId="75" applyFont="1" applyBorder="1" applyAlignment="1">
      <alignment horizontal="center" vertical="center" wrapText="1"/>
    </xf>
    <xf numFmtId="0" fontId="1" fillId="0" borderId="35" xfId="75" applyFont="1" applyBorder="1" applyAlignment="1">
      <alignment horizontal="center" vertical="center" wrapText="1"/>
    </xf>
    <xf numFmtId="0" fontId="1" fillId="0" borderId="15" xfId="75" applyFont="1" applyBorder="1" applyAlignment="1">
      <alignment horizontal="center" vertical="center"/>
    </xf>
    <xf numFmtId="0" fontId="0" fillId="0" borderId="22"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0" xfId="0" applyBorder="1" applyAlignment="1">
      <alignment horizontal="center"/>
    </xf>
    <xf numFmtId="0" fontId="0" fillId="0" borderId="23" xfId="0" applyBorder="1" applyAlignment="1">
      <alignment horizontal="center"/>
    </xf>
    <xf numFmtId="0" fontId="0" fillId="0" borderId="14" xfId="0" applyBorder="1" applyAlignment="1">
      <alignment horizontal="center"/>
    </xf>
    <xf numFmtId="0" fontId="0" fillId="0" borderId="21" xfId="0" applyBorder="1" applyAlignment="1">
      <alignment horizontal="center"/>
    </xf>
    <xf numFmtId="0" fontId="1" fillId="28" borderId="15" xfId="75" applyFont="1" applyFill="1" applyBorder="1" applyAlignment="1">
      <alignment horizontal="center" vertical="center"/>
    </xf>
    <xf numFmtId="49" fontId="1" fillId="0" borderId="30" xfId="75" applyNumberFormat="1" applyFont="1" applyBorder="1" applyAlignment="1">
      <alignment horizontal="center"/>
    </xf>
    <xf numFmtId="49" fontId="1" fillId="0" borderId="31" xfId="75" applyNumberFormat="1" applyFont="1"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49" fontId="1" fillId="0" borderId="29" xfId="75" applyNumberFormat="1" applyFont="1" applyBorder="1" applyAlignment="1">
      <alignment horizontal="center"/>
    </xf>
    <xf numFmtId="0" fontId="1" fillId="28" borderId="15" xfId="75" applyFont="1" applyFill="1" applyBorder="1" applyAlignment="1">
      <alignment horizontal="left"/>
    </xf>
    <xf numFmtId="0" fontId="37" fillId="27" borderId="29" xfId="73" applyFont="1" applyFill="1" applyBorder="1" applyAlignment="1">
      <alignment horizontal="left"/>
    </xf>
    <xf numFmtId="0" fontId="37" fillId="27" borderId="30" xfId="73" applyFont="1" applyFill="1" applyBorder="1" applyAlignment="1">
      <alignment horizontal="left"/>
    </xf>
    <xf numFmtId="0" fontId="37" fillId="27" borderId="31" xfId="73" applyFont="1" applyFill="1" applyBorder="1" applyAlignment="1">
      <alignment horizontal="left"/>
    </xf>
    <xf numFmtId="0" fontId="38" fillId="28" borderId="29" xfId="75" applyFont="1" applyFill="1" applyBorder="1" applyAlignment="1">
      <alignment horizontal="center" vertical="top" wrapText="1"/>
    </xf>
    <xf numFmtId="0" fontId="38" fillId="28" borderId="31" xfId="75" applyFont="1" applyFill="1" applyBorder="1" applyAlignment="1">
      <alignment horizontal="center" vertical="top" wrapText="1"/>
    </xf>
    <xf numFmtId="0" fontId="38" fillId="28" borderId="29" xfId="75" applyFont="1" applyFill="1" applyBorder="1" applyAlignment="1">
      <alignment horizontal="center" vertical="center" wrapText="1"/>
    </xf>
    <xf numFmtId="0" fontId="38" fillId="28" borderId="31" xfId="75" applyFont="1" applyFill="1" applyBorder="1" applyAlignment="1">
      <alignment horizontal="center" vertical="center" wrapText="1"/>
    </xf>
    <xf numFmtId="0" fontId="38" fillId="28" borderId="29" xfId="75" applyFont="1" applyFill="1" applyBorder="1" applyAlignment="1">
      <alignment horizontal="left" vertical="center" wrapText="1"/>
    </xf>
    <xf numFmtId="0" fontId="38" fillId="28" borderId="30" xfId="75" applyFont="1" applyFill="1" applyBorder="1" applyAlignment="1">
      <alignment horizontal="left" vertical="center" wrapText="1"/>
    </xf>
    <xf numFmtId="0" fontId="38" fillId="28" borderId="31" xfId="75" applyFont="1" applyFill="1" applyBorder="1" applyAlignment="1">
      <alignment horizontal="left" vertical="center" wrapText="1"/>
    </xf>
    <xf numFmtId="0" fontId="38" fillId="0" borderId="32" xfId="75" applyFont="1" applyBorder="1" applyAlignment="1">
      <alignment horizontal="left" vertical="center"/>
    </xf>
    <xf numFmtId="0" fontId="38" fillId="0" borderId="15" xfId="75" applyFont="1" applyBorder="1" applyAlignment="1">
      <alignment horizontal="left" vertical="center"/>
    </xf>
    <xf numFmtId="0" fontId="38" fillId="0" borderId="29" xfId="75" applyFont="1" applyBorder="1" applyAlignment="1">
      <alignment horizontal="left" vertical="center"/>
    </xf>
    <xf numFmtId="0" fontId="59" fillId="28" borderId="15" xfId="75" applyFont="1" applyFill="1" applyBorder="1" applyAlignment="1">
      <alignment horizontal="left" vertical="center"/>
    </xf>
    <xf numFmtId="0" fontId="38" fillId="28" borderId="15" xfId="75" applyFont="1" applyFill="1" applyBorder="1" applyAlignment="1">
      <alignment horizontal="center" vertical="center"/>
    </xf>
    <xf numFmtId="0" fontId="0" fillId="0" borderId="30" xfId="0" applyBorder="1" applyAlignment="1">
      <alignment horizontal="center"/>
    </xf>
    <xf numFmtId="0" fontId="0" fillId="28" borderId="15" xfId="0" applyFill="1" applyBorder="1" applyAlignment="1">
      <alignment horizontal="center"/>
    </xf>
    <xf numFmtId="0" fontId="1" fillId="0" borderId="34" xfId="75" applyFont="1" applyBorder="1" applyAlignment="1">
      <alignment horizontal="center" vertical="center" wrapText="1"/>
    </xf>
    <xf numFmtId="0" fontId="1" fillId="0" borderId="57" xfId="75" applyFont="1" applyBorder="1" applyAlignment="1">
      <alignment horizontal="center" vertical="center" wrapText="1"/>
    </xf>
    <xf numFmtId="0" fontId="1" fillId="0" borderId="59" xfId="75" applyFont="1" applyBorder="1" applyAlignment="1">
      <alignment horizontal="center" vertical="center" wrapText="1"/>
    </xf>
    <xf numFmtId="0" fontId="1" fillId="0" borderId="58" xfId="75" applyFont="1" applyBorder="1" applyAlignment="1">
      <alignment horizontal="center" vertical="center" wrapText="1"/>
    </xf>
    <xf numFmtId="0" fontId="1" fillId="0" borderId="32" xfId="75" applyFont="1" applyBorder="1" applyAlignment="1">
      <alignment horizontal="center" vertical="center" wrapText="1"/>
    </xf>
    <xf numFmtId="0" fontId="1" fillId="0" borderId="37" xfId="75" applyFont="1" applyBorder="1" applyAlignment="1">
      <alignment horizontal="center" vertical="center" wrapText="1"/>
    </xf>
    <xf numFmtId="0" fontId="1" fillId="0" borderId="34" xfId="75" applyFont="1" applyBorder="1" applyAlignment="1">
      <alignment horizontal="center" vertical="center"/>
    </xf>
    <xf numFmtId="0" fontId="35" fillId="0" borderId="57" xfId="75" applyBorder="1" applyAlignment="1">
      <alignment horizontal="center" vertical="center"/>
    </xf>
    <xf numFmtId="0" fontId="35" fillId="0" borderId="59" xfId="75" applyBorder="1" applyAlignment="1">
      <alignment horizontal="center" vertical="center"/>
    </xf>
    <xf numFmtId="0" fontId="35" fillId="0" borderId="58" xfId="75" applyBorder="1" applyAlignment="1">
      <alignment horizontal="center" vertical="center"/>
    </xf>
    <xf numFmtId="0" fontId="35" fillId="0" borderId="32" xfId="75" applyBorder="1" applyAlignment="1">
      <alignment horizontal="center" vertical="center"/>
    </xf>
    <xf numFmtId="0" fontId="35" fillId="0" borderId="37" xfId="75" applyBorder="1" applyAlignment="1">
      <alignment horizontal="center" vertical="center"/>
    </xf>
    <xf numFmtId="0" fontId="38" fillId="0" borderId="34" xfId="75" applyFont="1" applyBorder="1" applyAlignment="1">
      <alignment horizontal="left" vertical="center"/>
    </xf>
    <xf numFmtId="0" fontId="38" fillId="0" borderId="17" xfId="75" applyFont="1" applyBorder="1" applyAlignment="1">
      <alignment horizontal="left" vertical="center"/>
    </xf>
    <xf numFmtId="0" fontId="38" fillId="0" borderId="57" xfId="75" applyFont="1" applyBorder="1" applyAlignment="1">
      <alignment horizontal="left" vertical="center"/>
    </xf>
    <xf numFmtId="0" fontId="38" fillId="0" borderId="59" xfId="75" applyFont="1" applyBorder="1" applyAlignment="1">
      <alignment horizontal="left" vertical="center"/>
    </xf>
    <xf numFmtId="0" fontId="38" fillId="0" borderId="0" xfId="75" applyFont="1" applyAlignment="1">
      <alignment horizontal="left" vertical="center"/>
    </xf>
    <xf numFmtId="0" fontId="38" fillId="0" borderId="58" xfId="75" applyFont="1" applyBorder="1" applyAlignment="1">
      <alignment horizontal="left" vertical="center"/>
    </xf>
    <xf numFmtId="0" fontId="38" fillId="0" borderId="27" xfId="75" applyFont="1" applyBorder="1" applyAlignment="1">
      <alignment horizontal="left" vertical="center"/>
    </xf>
    <xf numFmtId="0" fontId="38" fillId="0" borderId="37" xfId="75" applyFont="1" applyBorder="1" applyAlignment="1">
      <alignment horizontal="left" vertical="center"/>
    </xf>
    <xf numFmtId="0" fontId="0" fillId="0" borderId="34" xfId="0" applyBorder="1" applyAlignment="1">
      <alignment horizontal="center" vertical="center"/>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35" fillId="0" borderId="34" xfId="75" applyBorder="1" applyAlignment="1">
      <alignment horizontal="center" vertical="center"/>
    </xf>
    <xf numFmtId="0" fontId="38" fillId="0" borderId="34" xfId="75" applyFont="1" applyBorder="1" applyAlignment="1">
      <alignment horizontal="left" vertical="center" wrapText="1"/>
    </xf>
    <xf numFmtId="0" fontId="38" fillId="0" borderId="17" xfId="75" applyFont="1" applyBorder="1" applyAlignment="1">
      <alignment horizontal="left" vertical="center" wrapText="1"/>
    </xf>
    <xf numFmtId="0" fontId="38" fillId="0" borderId="57" xfId="75" applyFont="1" applyBorder="1" applyAlignment="1">
      <alignment horizontal="left" vertical="center" wrapText="1"/>
    </xf>
    <xf numFmtId="0" fontId="38" fillId="0" borderId="59" xfId="75" applyFont="1" applyBorder="1" applyAlignment="1">
      <alignment horizontal="left" vertical="center" wrapText="1"/>
    </xf>
    <xf numFmtId="0" fontId="38" fillId="0" borderId="0" xfId="75" applyFont="1" applyAlignment="1">
      <alignment horizontal="left" vertical="center" wrapText="1"/>
    </xf>
    <xf numFmtId="0" fontId="38" fillId="0" borderId="58" xfId="75" applyFont="1" applyBorder="1" applyAlignment="1">
      <alignment horizontal="left" vertical="center" wrapText="1"/>
    </xf>
    <xf numFmtId="0" fontId="38" fillId="0" borderId="32" xfId="75" applyFont="1" applyBorder="1" applyAlignment="1">
      <alignment horizontal="left" vertical="center" wrapText="1"/>
    </xf>
    <xf numFmtId="0" fontId="38" fillId="0" borderId="27" xfId="75" applyFont="1" applyBorder="1" applyAlignment="1">
      <alignment horizontal="left" vertical="center" wrapText="1"/>
    </xf>
    <xf numFmtId="0" fontId="38" fillId="0" borderId="37" xfId="75" applyFont="1" applyBorder="1" applyAlignment="1">
      <alignment horizontal="left" vertical="center" wrapText="1"/>
    </xf>
    <xf numFmtId="0" fontId="38" fillId="0" borderId="15" xfId="75" applyFont="1" applyBorder="1" applyAlignment="1">
      <alignment horizontal="left" vertical="center" wrapText="1"/>
    </xf>
    <xf numFmtId="0" fontId="38" fillId="0" borderId="29" xfId="75" applyFont="1" applyBorder="1" applyAlignment="1">
      <alignment horizontal="left" vertical="center" wrapText="1"/>
    </xf>
    <xf numFmtId="0" fontId="50" fillId="0" borderId="0" xfId="0" applyFont="1" applyAlignment="1">
      <alignment horizontal="left" vertical="top" wrapText="1"/>
    </xf>
    <xf numFmtId="0" fontId="1" fillId="28" borderId="29" xfId="73" applyFill="1" applyBorder="1" applyAlignment="1">
      <alignment horizontal="center"/>
    </xf>
    <xf numFmtId="0" fontId="1" fillId="28" borderId="30" xfId="73" applyFill="1" applyBorder="1" applyAlignment="1">
      <alignment horizontal="center"/>
    </xf>
    <xf numFmtId="0" fontId="1" fillId="28" borderId="31" xfId="73" applyFill="1" applyBorder="1" applyAlignment="1">
      <alignment horizontal="center"/>
    </xf>
    <xf numFmtId="0" fontId="1" fillId="28" borderId="34" xfId="73" applyFill="1" applyBorder="1" applyAlignment="1">
      <alignment horizontal="center"/>
    </xf>
    <xf numFmtId="0" fontId="1" fillId="28" borderId="17" xfId="73" applyFill="1" applyBorder="1" applyAlignment="1">
      <alignment horizontal="center"/>
    </xf>
    <xf numFmtId="0" fontId="1" fillId="28" borderId="57" xfId="73" applyFill="1" applyBorder="1" applyAlignment="1">
      <alignment horizontal="center"/>
    </xf>
    <xf numFmtId="0" fontId="0" fillId="28" borderId="34" xfId="0" applyFill="1" applyBorder="1" applyAlignment="1">
      <alignment horizontal="center"/>
    </xf>
    <xf numFmtId="0" fontId="0" fillId="28" borderId="17" xfId="0" applyFill="1" applyBorder="1" applyAlignment="1">
      <alignment horizontal="center"/>
    </xf>
    <xf numFmtId="0" fontId="0" fillId="28" borderId="57" xfId="0" applyFill="1" applyBorder="1" applyAlignment="1">
      <alignment horizontal="center"/>
    </xf>
    <xf numFmtId="0" fontId="38" fillId="28" borderId="29" xfId="75" applyFont="1" applyFill="1" applyBorder="1" applyAlignment="1">
      <alignment horizontal="left" vertical="center"/>
    </xf>
    <xf numFmtId="0" fontId="38" fillId="28" borderId="30" xfId="75" applyFont="1" applyFill="1" applyBorder="1" applyAlignment="1">
      <alignment horizontal="left" vertical="center"/>
    </xf>
    <xf numFmtId="0" fontId="38" fillId="28" borderId="31" xfId="75" applyFont="1" applyFill="1" applyBorder="1" applyAlignment="1">
      <alignment horizontal="left" vertical="center"/>
    </xf>
    <xf numFmtId="0" fontId="35" fillId="28" borderId="29" xfId="75" applyFill="1" applyBorder="1" applyAlignment="1">
      <alignment horizontal="center"/>
    </xf>
    <xf numFmtId="0" fontId="35" fillId="28" borderId="31" xfId="75" applyFill="1" applyBorder="1" applyAlignment="1">
      <alignment horizontal="center"/>
    </xf>
    <xf numFmtId="0" fontId="1" fillId="0" borderId="0" xfId="75" applyFont="1" applyAlignment="1">
      <alignment horizontal="left" vertical="top" wrapText="1"/>
    </xf>
    <xf numFmtId="0" fontId="38" fillId="28" borderId="29" xfId="75" applyFont="1" applyFill="1" applyBorder="1" applyAlignment="1">
      <alignment horizontal="center" vertical="center"/>
    </xf>
    <xf numFmtId="0" fontId="38" fillId="28" borderId="30" xfId="75" applyFont="1" applyFill="1" applyBorder="1" applyAlignment="1">
      <alignment horizontal="center" vertical="center"/>
    </xf>
    <xf numFmtId="0" fontId="38" fillId="28" borderId="31" xfId="75" applyFont="1" applyFill="1" applyBorder="1" applyAlignment="1">
      <alignment horizontal="center" vertical="center"/>
    </xf>
    <xf numFmtId="9" fontId="1" fillId="0" borderId="29" xfId="73" applyNumberFormat="1" applyBorder="1" applyAlignment="1">
      <alignment horizontal="center"/>
    </xf>
    <xf numFmtId="0" fontId="1" fillId="0" borderId="30" xfId="73" applyBorder="1" applyAlignment="1">
      <alignment horizontal="center"/>
    </xf>
    <xf numFmtId="49" fontId="1" fillId="0" borderId="29" xfId="73" applyNumberFormat="1" applyBorder="1" applyAlignment="1">
      <alignment horizontal="center"/>
    </xf>
    <xf numFmtId="49" fontId="1" fillId="0" borderId="31" xfId="73" applyNumberFormat="1" applyBorder="1" applyAlignment="1">
      <alignment horizontal="center"/>
    </xf>
    <xf numFmtId="49" fontId="1" fillId="0" borderId="56" xfId="75" applyNumberFormat="1" applyFont="1" applyBorder="1" applyAlignment="1">
      <alignment horizontal="center"/>
    </xf>
    <xf numFmtId="1" fontId="1" fillId="0" borderId="38" xfId="74" quotePrefix="1" applyNumberFormat="1" applyBorder="1" applyAlignment="1">
      <alignment horizontal="center" vertical="top"/>
    </xf>
    <xf numFmtId="1" fontId="1" fillId="0" borderId="43" xfId="74" quotePrefix="1" applyNumberFormat="1" applyBorder="1" applyAlignment="1">
      <alignment horizontal="center" vertical="top"/>
    </xf>
    <xf numFmtId="0" fontId="1" fillId="0" borderId="38" xfId="74" applyBorder="1" applyAlignment="1">
      <alignment horizontal="center" vertical="center"/>
    </xf>
    <xf numFmtId="0" fontId="1" fillId="0" borderId="43" xfId="74" applyBorder="1" applyAlignment="1">
      <alignment horizontal="center" vertical="center"/>
    </xf>
    <xf numFmtId="0" fontId="35" fillId="0" borderId="29" xfId="75" applyBorder="1" applyAlignment="1">
      <alignment horizontal="center"/>
    </xf>
    <xf numFmtId="0" fontId="35" fillId="0" borderId="31" xfId="75" applyBorder="1" applyAlignment="1">
      <alignment horizontal="center"/>
    </xf>
    <xf numFmtId="0" fontId="1" fillId="0" borderId="56" xfId="75" applyFont="1" applyBorder="1" applyAlignment="1">
      <alignment horizontal="center"/>
    </xf>
    <xf numFmtId="0" fontId="1" fillId="0" borderId="31" xfId="75" applyFont="1" applyBorder="1" applyAlignment="1">
      <alignment horizontal="center"/>
    </xf>
    <xf numFmtId="0" fontId="0" fillId="0" borderId="0" xfId="0" applyAlignment="1">
      <alignment horizontal="left" vertical="top" wrapText="1"/>
    </xf>
    <xf numFmtId="0" fontId="35" fillId="28" borderId="30" xfId="75" applyFill="1" applyBorder="1" applyAlignment="1">
      <alignment horizontal="left"/>
    </xf>
    <xf numFmtId="0" fontId="35" fillId="28" borderId="41" xfId="75" applyFill="1" applyBorder="1" applyAlignment="1">
      <alignment horizontal="left"/>
    </xf>
    <xf numFmtId="0" fontId="1" fillId="28" borderId="28" xfId="75" applyFont="1" applyFill="1" applyBorder="1" applyAlignment="1">
      <alignment horizontal="center" vertical="center"/>
    </xf>
    <xf numFmtId="0" fontId="1" fillId="28" borderId="53" xfId="75" applyFont="1" applyFill="1" applyBorder="1" applyAlignment="1">
      <alignment horizontal="center" vertical="center"/>
    </xf>
    <xf numFmtId="0" fontId="1" fillId="28" borderId="34" xfId="75" applyFont="1" applyFill="1" applyBorder="1" applyAlignment="1">
      <alignment horizontal="center" vertical="center"/>
    </xf>
    <xf numFmtId="0" fontId="35" fillId="28" borderId="17" xfId="75" applyFill="1" applyBorder="1" applyAlignment="1">
      <alignment horizontal="center" vertical="center"/>
    </xf>
    <xf numFmtId="0" fontId="35" fillId="28" borderId="55" xfId="75" applyFill="1" applyBorder="1" applyAlignment="1">
      <alignment horizontal="center" vertical="center"/>
    </xf>
    <xf numFmtId="0" fontId="35" fillId="28" borderId="14" xfId="75" applyFill="1" applyBorder="1" applyAlignment="1">
      <alignment horizontal="center" vertical="center"/>
    </xf>
    <xf numFmtId="0" fontId="35" fillId="28" borderId="39" xfId="75" applyFill="1" applyBorder="1" applyAlignment="1">
      <alignment horizontal="left"/>
    </xf>
    <xf numFmtId="0" fontId="35" fillId="28" borderId="54" xfId="75" applyFill="1" applyBorder="1" applyAlignment="1">
      <alignment horizontal="left"/>
    </xf>
    <xf numFmtId="49" fontId="1" fillId="28" borderId="60" xfId="74" applyNumberFormat="1" applyFill="1" applyBorder="1" applyAlignment="1">
      <alignment horizontal="center" vertical="top" wrapText="1"/>
    </xf>
    <xf numFmtId="49" fontId="1" fillId="28" borderId="61" xfId="74" applyNumberFormat="1" applyFill="1" applyBorder="1" applyAlignment="1">
      <alignment horizontal="center" vertical="top" wrapText="1"/>
    </xf>
    <xf numFmtId="49" fontId="1" fillId="28" borderId="62" xfId="74" applyNumberFormat="1" applyFill="1" applyBorder="1" applyAlignment="1">
      <alignment horizontal="center" vertical="top" wrapText="1"/>
    </xf>
    <xf numFmtId="0" fontId="1" fillId="28" borderId="60" xfId="74" applyFill="1" applyBorder="1" applyAlignment="1">
      <alignment horizontal="center" vertical="top" wrapText="1"/>
    </xf>
    <xf numFmtId="0" fontId="1" fillId="28" borderId="62" xfId="74" applyFill="1" applyBorder="1" applyAlignment="1">
      <alignment horizontal="center" vertical="top" wrapText="1"/>
    </xf>
    <xf numFmtId="0" fontId="1" fillId="28" borderId="61" xfId="74" applyFill="1" applyBorder="1" applyAlignment="1">
      <alignment horizontal="center" vertical="top" wrapText="1"/>
    </xf>
    <xf numFmtId="0" fontId="1" fillId="28" borderId="60" xfId="74" applyFill="1" applyBorder="1" applyAlignment="1">
      <alignment horizontal="center" vertical="top"/>
    </xf>
    <xf numFmtId="0" fontId="1" fillId="28" borderId="62" xfId="74" applyFill="1" applyBorder="1" applyAlignment="1">
      <alignment horizontal="center" vertical="top"/>
    </xf>
    <xf numFmtId="14" fontId="1" fillId="28" borderId="60" xfId="74" applyNumberFormat="1" applyFill="1" applyBorder="1" applyAlignment="1">
      <alignment horizontal="center" vertical="top" wrapText="1"/>
    </xf>
    <xf numFmtId="14" fontId="1" fillId="28" borderId="62" xfId="74" applyNumberFormat="1" applyFill="1" applyBorder="1" applyAlignment="1">
      <alignment horizontal="center" vertical="top" wrapText="1"/>
    </xf>
    <xf numFmtId="49" fontId="53" fillId="31" borderId="0" xfId="0" applyNumberFormat="1" applyFont="1" applyFill="1" applyAlignment="1">
      <alignment horizontal="center" vertical="center" wrapText="1"/>
    </xf>
    <xf numFmtId="0" fontId="62" fillId="0" borderId="15" xfId="73" applyFont="1" applyBorder="1" applyAlignment="1">
      <alignment horizontal="left" vertical="center" wrapText="1"/>
    </xf>
    <xf numFmtId="9" fontId="62" fillId="0" borderId="30" xfId="73" applyNumberFormat="1" applyFont="1" applyBorder="1" applyAlignment="1">
      <alignment horizontal="center" vertical="center" wrapText="1"/>
    </xf>
    <xf numFmtId="9" fontId="62" fillId="0" borderId="31" xfId="73" applyNumberFormat="1" applyFont="1" applyBorder="1" applyAlignment="1">
      <alignment horizontal="center" vertical="center" wrapText="1"/>
    </xf>
    <xf numFmtId="0" fontId="50" fillId="0" borderId="29" xfId="0" applyFont="1" applyBorder="1" applyAlignment="1">
      <alignment horizontal="center" vertical="center" wrapText="1"/>
    </xf>
    <xf numFmtId="0" fontId="50" fillId="0" borderId="30" xfId="0" applyFont="1" applyBorder="1" applyAlignment="1">
      <alignment horizontal="center" vertical="center" wrapText="1"/>
    </xf>
    <xf numFmtId="0" fontId="50" fillId="0" borderId="31" xfId="0" applyFont="1" applyBorder="1" applyAlignment="1">
      <alignment horizontal="center" vertical="center" wrapText="1"/>
    </xf>
  </cellXfs>
  <cellStyles count="9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Akzent1 2" xfId="7" xr:uid="{00000000-0005-0000-0000-000006000000}"/>
    <cellStyle name="20% - Akzent2 2" xfId="8" xr:uid="{00000000-0005-0000-0000-000007000000}"/>
    <cellStyle name="20% - Akzent3 2" xfId="9" xr:uid="{00000000-0005-0000-0000-000008000000}"/>
    <cellStyle name="20% - Akzent4 2" xfId="10" xr:uid="{00000000-0005-0000-0000-000009000000}"/>
    <cellStyle name="20% - Akzent5 2" xfId="11" xr:uid="{00000000-0005-0000-0000-00000A000000}"/>
    <cellStyle name="20% - Akzent6 2"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Akzent1 2" xfId="19" xr:uid="{00000000-0005-0000-0000-000012000000}"/>
    <cellStyle name="40% - Akzent2 2" xfId="20" xr:uid="{00000000-0005-0000-0000-000013000000}"/>
    <cellStyle name="40% - Akzent3 2" xfId="21" xr:uid="{00000000-0005-0000-0000-000014000000}"/>
    <cellStyle name="40% - Akzent4 2" xfId="22" xr:uid="{00000000-0005-0000-0000-000015000000}"/>
    <cellStyle name="40% - Akzent5 2" xfId="23" xr:uid="{00000000-0005-0000-0000-000016000000}"/>
    <cellStyle name="40% - Akzent6 2"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Akzent1 2" xfId="31" xr:uid="{00000000-0005-0000-0000-00001E000000}"/>
    <cellStyle name="60% - Akzent2 2" xfId="32" xr:uid="{00000000-0005-0000-0000-00001F000000}"/>
    <cellStyle name="60% - Akzent3 2" xfId="33" xr:uid="{00000000-0005-0000-0000-000020000000}"/>
    <cellStyle name="60% - Akzent4 2" xfId="34" xr:uid="{00000000-0005-0000-0000-000021000000}"/>
    <cellStyle name="60% - Akzent5 2" xfId="35" xr:uid="{00000000-0005-0000-0000-000022000000}"/>
    <cellStyle name="60% - Akzent6 2"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Akzent1 2" xfId="43" xr:uid="{00000000-0005-0000-0000-00002A000000}"/>
    <cellStyle name="Akzent2 2" xfId="44" xr:uid="{00000000-0005-0000-0000-00002B000000}"/>
    <cellStyle name="Akzent3 2" xfId="45" xr:uid="{00000000-0005-0000-0000-00002C000000}"/>
    <cellStyle name="Akzent4 2" xfId="46" xr:uid="{00000000-0005-0000-0000-00002D000000}"/>
    <cellStyle name="Akzent5 2" xfId="47" xr:uid="{00000000-0005-0000-0000-00002E000000}"/>
    <cellStyle name="Akzent6 2" xfId="48" xr:uid="{00000000-0005-0000-0000-00002F000000}"/>
    <cellStyle name="Ausgabe 2" xfId="49" xr:uid="{00000000-0005-0000-0000-000030000000}"/>
    <cellStyle name="Bad" xfId="50" xr:uid="{00000000-0005-0000-0000-000031000000}"/>
    <cellStyle name="Berechnung 2" xfId="51" xr:uid="{00000000-0005-0000-0000-000032000000}"/>
    <cellStyle name="Calculation" xfId="52" xr:uid="{00000000-0005-0000-0000-000033000000}"/>
    <cellStyle name="Check Cell" xfId="53" xr:uid="{00000000-0005-0000-0000-000034000000}"/>
    <cellStyle name="Eingabe 2" xfId="54" xr:uid="{00000000-0005-0000-0000-000035000000}"/>
    <cellStyle name="Ergebnis 2" xfId="55" xr:uid="{00000000-0005-0000-0000-000036000000}"/>
    <cellStyle name="Erklärender Text 2" xfId="56" xr:uid="{00000000-0005-0000-0000-000037000000}"/>
    <cellStyle name="Explanatory Text" xfId="57" xr:uid="{00000000-0005-0000-0000-000038000000}"/>
    <cellStyle name="Good" xfId="58" xr:uid="{00000000-0005-0000-0000-000039000000}"/>
    <cellStyle name="Gut 2" xfId="59" xr:uid="{00000000-0005-0000-0000-00003A000000}"/>
    <cellStyle name="Heading 1" xfId="60" xr:uid="{00000000-0005-0000-0000-00003B000000}"/>
    <cellStyle name="Heading 2" xfId="61" xr:uid="{00000000-0005-0000-0000-00003C000000}"/>
    <cellStyle name="Heading 3" xfId="62" xr:uid="{00000000-0005-0000-0000-00003D000000}"/>
    <cellStyle name="Heading 4" xfId="63" xr:uid="{00000000-0005-0000-0000-00003E000000}"/>
    <cellStyle name="Input" xfId="64" xr:uid="{00000000-0005-0000-0000-00003F000000}"/>
    <cellStyle name="Linked Cell" xfId="65" xr:uid="{00000000-0005-0000-0000-000040000000}"/>
    <cellStyle name="Neutral 2" xfId="66" xr:uid="{00000000-0005-0000-0000-000041000000}"/>
    <cellStyle name="Normal" xfId="0" builtinId="0"/>
    <cellStyle name="Note" xfId="67" xr:uid="{00000000-0005-0000-0000-000043000000}"/>
    <cellStyle name="Notiz 2" xfId="68" xr:uid="{00000000-0005-0000-0000-000044000000}"/>
    <cellStyle name="Output" xfId="69" xr:uid="{00000000-0005-0000-0000-000045000000}"/>
    <cellStyle name="Prozent 2" xfId="70" xr:uid="{00000000-0005-0000-0000-000046000000}"/>
    <cellStyle name="Prozent 3" xfId="71" xr:uid="{00000000-0005-0000-0000-000047000000}"/>
    <cellStyle name="Schlecht 2" xfId="72" xr:uid="{00000000-0005-0000-0000-000048000000}"/>
    <cellStyle name="Standard 2" xfId="73" xr:uid="{00000000-0005-0000-0000-00004A000000}"/>
    <cellStyle name="Standard 3" xfId="74" xr:uid="{00000000-0005-0000-0000-00004B000000}"/>
    <cellStyle name="Standard 4" xfId="75" xr:uid="{00000000-0005-0000-0000-00004C000000}"/>
    <cellStyle name="Standard 4 2" xfId="76" xr:uid="{00000000-0005-0000-0000-00004D000000}"/>
    <cellStyle name="Stil 1" xfId="77" xr:uid="{00000000-0005-0000-0000-00004E000000}"/>
    <cellStyle name="Title" xfId="78" xr:uid="{00000000-0005-0000-0000-00004F000000}"/>
    <cellStyle name="Total" xfId="79" xr:uid="{00000000-0005-0000-0000-000050000000}"/>
    <cellStyle name="Überschrift 1 2" xfId="80" xr:uid="{00000000-0005-0000-0000-000051000000}"/>
    <cellStyle name="Überschrift 2 2" xfId="81" xr:uid="{00000000-0005-0000-0000-000052000000}"/>
    <cellStyle name="Überschrift 3 2" xfId="82" xr:uid="{00000000-0005-0000-0000-000053000000}"/>
    <cellStyle name="Überschrift 4 2" xfId="83" xr:uid="{00000000-0005-0000-0000-000054000000}"/>
    <cellStyle name="Überschrift 5" xfId="84" xr:uid="{00000000-0005-0000-0000-000055000000}"/>
    <cellStyle name="Verknüpfte Zelle 2" xfId="85" xr:uid="{00000000-0005-0000-0000-000056000000}"/>
    <cellStyle name="Währung 2" xfId="86" xr:uid="{00000000-0005-0000-0000-000057000000}"/>
    <cellStyle name="Warnender Text 2" xfId="87" xr:uid="{00000000-0005-0000-0000-000058000000}"/>
    <cellStyle name="Warning Text" xfId="88" xr:uid="{00000000-0005-0000-0000-000059000000}"/>
    <cellStyle name="Zelle überprüfen 2" xfId="89" xr:uid="{00000000-0005-0000-0000-00005A000000}"/>
    <cellStyle name="標準_Master" xfId="90" xr:uid="{00000000-0005-0000-0000-00005B000000}"/>
  </cellStyles>
  <dxfs count="24">
    <dxf>
      <font>
        <condense val="0"/>
        <extend val="0"/>
        <color rgb="FF006100"/>
      </font>
      <fill>
        <patternFill>
          <bgColor rgb="FFC6EFCE"/>
        </patternFill>
      </fill>
    </dxf>
    <dxf>
      <font>
        <condense val="0"/>
        <extend val="0"/>
        <color rgb="FF9C0006"/>
      </font>
      <fill>
        <patternFill>
          <bgColor rgb="FFFFC7CE"/>
        </patternFill>
      </fill>
    </dxf>
    <dxf>
      <fill>
        <patternFill>
          <bgColor indexed="10"/>
        </patternFill>
      </fill>
    </dxf>
    <dxf>
      <fill>
        <patternFill>
          <bgColor indexed="13"/>
        </patternFill>
      </fill>
    </dxf>
    <dxf>
      <fill>
        <patternFill>
          <bgColor indexed="11"/>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ndense val="0"/>
        <extend val="0"/>
        <color indexed="43"/>
      </font>
      <fill>
        <patternFill>
          <bgColor indexed="26"/>
        </patternFill>
      </fill>
    </dxf>
    <dxf>
      <font>
        <condense val="0"/>
        <extend val="0"/>
        <color indexed="50"/>
      </font>
      <fill>
        <patternFill>
          <bgColor indexed="50"/>
        </patternFill>
      </fill>
    </dxf>
    <dxf>
      <font>
        <condense val="0"/>
        <extend val="0"/>
        <color indexed="10"/>
      </font>
      <fill>
        <patternFill>
          <bgColor indexed="10"/>
        </patternFill>
      </fill>
    </dxf>
    <dxf>
      <fill>
        <patternFill>
          <bgColor indexed="10"/>
        </patternFill>
      </fill>
    </dxf>
    <dxf>
      <fill>
        <patternFill>
          <bgColor indexed="13"/>
        </patternFill>
      </fill>
    </dxf>
    <dxf>
      <fill>
        <patternFill>
          <bgColor indexed="11"/>
        </patternFill>
      </fill>
    </dxf>
    <dxf>
      <font>
        <condense val="0"/>
        <extend val="0"/>
        <color rgb="FF006100"/>
      </font>
      <fill>
        <patternFill>
          <bgColor rgb="FFC6EFCE"/>
        </patternFill>
      </fill>
    </dxf>
    <dxf>
      <font>
        <condense val="0"/>
        <extend val="0"/>
        <color rgb="FF9C0006"/>
      </font>
      <fill>
        <patternFill>
          <bgColor rgb="FFFFC7CE"/>
        </patternFill>
      </fill>
    </dxf>
    <dxf>
      <fill>
        <patternFill>
          <bgColor rgb="FF92D050"/>
        </patternFill>
      </fill>
    </dxf>
    <dxf>
      <fill>
        <patternFill>
          <bgColor rgb="FFFF0000"/>
        </patternFill>
      </fill>
    </dxf>
    <dxf>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Supplier</c:v>
          </c:tx>
          <c:cat>
            <c:strRef>
              <c:f>('03_Launch Control Plan'!$L$46,'03_Launch Control Plan'!$N$46,'03_Launch Control Plan'!$P$46,'03_Launch Control Plan'!$R$46,'03_Launch Control Plan'!$T$46,'03_Launch Control Plan'!$V$46,'03_Launch Control Plan'!$X$46,'03_Launch Control Plan'!$Z$46,'03_Launch Control Plan'!$AB$46,'03_Launch Control Plan'!$AD$46,'03_Launch Control Plan'!$AF$46,'03_Launch Control Plan'!$AH$46)</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('03_Launch Control Plan'!$L$51,'03_Launch Control Plan'!$N$51,'03_Launch Control Plan'!$P$51,'03_Launch Control Plan'!$R$51,'03_Launch Control Plan'!$T$51,'03_Launch Control Plan'!$V$51,'03_Launch Control Plan'!$X$51,'03_Launch Control Plan'!$Z$51,'03_Launch Control Plan'!$AB$51,'03_Launch Control Plan'!$AD$51,'03_Launch Control Plan'!$AF$51,'03_Launch Control Plan'!$AH$51)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CD0-4B16-812B-7CC67BC825B4}"/>
            </c:ext>
          </c:extLst>
        </c:ser>
        <c:ser>
          <c:idx val="1"/>
          <c:order val="1"/>
          <c:tx>
            <c:v>Bosch</c:v>
          </c:tx>
          <c:cat>
            <c:strRef>
              <c:f>('03_Launch Control Plan'!$L$46,'03_Launch Control Plan'!$N$46,'03_Launch Control Plan'!$P$46,'03_Launch Control Plan'!$R$46,'03_Launch Control Plan'!$T$46,'03_Launch Control Plan'!$V$46,'03_Launch Control Plan'!$X$46,'03_Launch Control Plan'!$Z$46,'03_Launch Control Plan'!$AB$46,'03_Launch Control Plan'!$AD$46,'03_Launch Control Plan'!$AF$46,'03_Launch Control Plan'!$AH$46)</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('03_Launch Control Plan'!$M$51,'03_Launch Control Plan'!$O$51,'03_Launch Control Plan'!$Q$51,'03_Launch Control Plan'!$S$51,'03_Launch Control Plan'!$U$51,'03_Launch Control Plan'!$W$51,'03_Launch Control Plan'!$Y$51,'03_Launch Control Plan'!$AA$51,'03_Launch Control Plan'!$AC$51,'03_Launch Control Plan'!$AE$51,'03_Launch Control Plan'!$AG$51,'03_Launch Control Plan'!$AI$51)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CD0-4B16-812B-7CC67BC825B4}"/>
            </c:ext>
          </c:extLst>
        </c:ser>
        <c:dLbls>
          <c:showLegendKey val="0"/>
          <c:showVal val="0"/>
          <c:showCatName val="0"/>
          <c:showSerName val="0"/>
          <c:showPercent val="0"/>
          <c:showBubbleSize val="0"/>
        </c:dLbls>
        <c:marker val="1"/>
        <c:smooth val="0"/>
        <c:axId val="533992888"/>
        <c:axId val="533992496"/>
      </c:lineChart>
      <c:catAx>
        <c:axId val="533992888"/>
        <c:scaling>
          <c:orientation val="minMax"/>
        </c:scaling>
        <c:delete val="0"/>
        <c:axPos val="b"/>
        <c:numFmt formatCode="General" sourceLinked="1"/>
        <c:majorTickMark val="out"/>
        <c:minorTickMark val="none"/>
        <c:tickLblPos val="nextTo"/>
        <c:crossAx val="533992496"/>
        <c:crosses val="autoZero"/>
        <c:auto val="1"/>
        <c:lblAlgn val="ctr"/>
        <c:lblOffset val="100"/>
        <c:noMultiLvlLbl val="0"/>
      </c:catAx>
      <c:valAx>
        <c:axId val="533992496"/>
        <c:scaling>
          <c:orientation val="minMax"/>
        </c:scaling>
        <c:delete val="0"/>
        <c:axPos val="l"/>
        <c:majorGridlines/>
        <c:title>
          <c:tx>
            <c:rich>
              <a:bodyPr rot="-5400000" vert="horz"/>
              <a:lstStyle/>
              <a:p>
                <a:pPr>
                  <a:defRPr/>
                </a:pPr>
                <a:r>
                  <a:rPr lang="de-DE" baseline="0"/>
                  <a:t>ppm</a:t>
                </a:r>
                <a:endParaRPr lang="de-DE"/>
              </a:p>
            </c:rich>
          </c:tx>
          <c:overlay val="0"/>
        </c:title>
        <c:numFmt formatCode="General" sourceLinked="1"/>
        <c:majorTickMark val="out"/>
        <c:minorTickMark val="none"/>
        <c:tickLblPos val="nextTo"/>
        <c:crossAx val="533992888"/>
        <c:crosses val="autoZero"/>
        <c:crossBetween val="between"/>
      </c:valAx>
    </c:plotArea>
    <c:legend>
      <c:legendPos val="l"/>
      <c:overlay val="0"/>
    </c:legend>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'04_Tracking chart'!$D$9</c:f>
              <c:strCache>
                <c:ptCount val="1"/>
                <c:pt idx="0">
                  <c:v>ICL characteristics (dimensions - after machining)</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chart'!$J$9,'04_Tracking chart'!$L$9,'04_Tracking chart'!$N$9,'04_Tracking chart'!$P$9,'04_Tracking chart'!$R$9,'04_Tracking chart'!$T$9,'04_Tracking chart'!$V$9,'04_Tracking chart'!$X$9,'04_Tracking chart'!$Z$9,'04_Tracking chart'!$AB$9,'04_Tracking chart'!$AD$9,'04_Tracking chart'!$AF$9)</c:f>
              <c:numCache>
                <c:formatCode>General</c:formatCode>
                <c:ptCount val="12"/>
              </c:numCache>
            </c:numRef>
          </c:val>
          <c:extLst>
            <c:ext xmlns:c16="http://schemas.microsoft.com/office/drawing/2014/chart" uri="{C3380CC4-5D6E-409C-BE32-E72D297353CC}">
              <c16:uniqueId val="{00000000-8678-40AB-8685-66837CC6AE48}"/>
            </c:ext>
          </c:extLst>
        </c:ser>
        <c:ser>
          <c:idx val="1"/>
          <c:order val="1"/>
          <c:tx>
            <c:strRef>
              <c:f>'04_Tracking chart'!$D$10</c:f>
              <c:strCache>
                <c:ptCount val="1"/>
                <c:pt idx="0">
                  <c:v>Porosity: X-RAY / CT SCAN / GOM Mech Properties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chart'!$J$10,'04_Tracking chart'!$L$10,'04_Tracking chart'!$N$10,'04_Tracking chart'!$P$10,'04_Tracking chart'!$R$10,'04_Tracking chart'!$T$10,'04_Tracking chart'!$V$10,'04_Tracking chart'!$X$10,'04_Tracking chart'!$Z$10,'04_Tracking chart'!$AB$10,'04_Tracking chart'!$AD$10,'04_Tracking chart'!$AF$10)</c:f>
              <c:numCache>
                <c:formatCode>General</c:formatCode>
                <c:ptCount val="12"/>
              </c:numCache>
            </c:numRef>
          </c:val>
          <c:extLst>
            <c:ext xmlns:c16="http://schemas.microsoft.com/office/drawing/2014/chart" uri="{C3380CC4-5D6E-409C-BE32-E72D297353CC}">
              <c16:uniqueId val="{00000001-8678-40AB-8685-66837CC6AE48}"/>
            </c:ext>
          </c:extLst>
        </c:ser>
        <c:ser>
          <c:idx val="2"/>
          <c:order val="2"/>
          <c:tx>
            <c:strRef>
              <c:f>'04_Tracking chart'!$D$11</c:f>
              <c:strCache>
                <c:ptCount val="1"/>
                <c:pt idx="0">
                  <c:v>No mechanical damages on machined surfaces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chart'!$J$11,'04_Tracking chart'!$L$11,'04_Tracking chart'!$N$11,'04_Tracking chart'!$P$11,'04_Tracking chart'!$R$11,'04_Tracking chart'!$T$11,'04_Tracking chart'!$V$11,'04_Tracking chart'!$X$11,'04_Tracking chart'!$Z$11,'04_Tracking chart'!$AB$11,'04_Tracking chart'!$AD$11,'04_Tracking chart'!$AF$11)</c:f>
              <c:numCache>
                <c:formatCode>General</c:formatCode>
                <c:ptCount val="12"/>
              </c:numCache>
            </c:numRef>
          </c:val>
          <c:extLst>
            <c:ext xmlns:c16="http://schemas.microsoft.com/office/drawing/2014/chart" uri="{C3380CC4-5D6E-409C-BE32-E72D297353CC}">
              <c16:uniqueId val="{00000002-8678-40AB-8685-66837CC6AE48}"/>
            </c:ext>
          </c:extLst>
        </c:ser>
        <c:ser>
          <c:idx val="3"/>
          <c:order val="3"/>
          <c:tx>
            <c:strRef>
              <c:f>'04_Tracking chart'!$D$12</c:f>
              <c:strCache>
                <c:ptCount val="1"/>
                <c:pt idx="0">
                  <c:v>Surface: 
porosity on machined areas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chart'!$J$12,'04_Tracking chart'!$L$12,'04_Tracking chart'!$N$12,'04_Tracking chart'!$P$12,'04_Tracking chart'!$R$12,'04_Tracking chart'!$T$12,'04_Tracking chart'!$V$12,'04_Tracking chart'!$X$12,'04_Tracking chart'!$Z$12,'04_Tracking chart'!$AB$12,'04_Tracking chart'!$AD$12,'04_Tracking chart'!$AF$12)</c:f>
              <c:numCache>
                <c:formatCode>General</c:formatCode>
                <c:ptCount val="12"/>
              </c:numCache>
            </c:numRef>
          </c:val>
          <c:extLst>
            <c:ext xmlns:c16="http://schemas.microsoft.com/office/drawing/2014/chart" uri="{C3380CC4-5D6E-409C-BE32-E72D297353CC}">
              <c16:uniqueId val="{00000003-8678-40AB-8685-66837CC6AE48}"/>
            </c:ext>
          </c:extLst>
        </c:ser>
        <c:ser>
          <c:idx val="4"/>
          <c:order val="4"/>
          <c:tx>
            <c:strRef>
              <c:f>'04_Tracking chart'!$D$13</c:f>
              <c:strCache>
                <c:ptCount val="1"/>
                <c:pt idx="0">
                  <c:v>Cleanliness</c:v>
                </c:pt>
              </c:strCache>
            </c:strRef>
          </c:tx>
          <c:spPr>
            <a:ln>
              <a:noFill/>
            </a:ln>
          </c:spPr>
          <c:invertIfNegative val="0"/>
          <c:val>
            <c:numRef>
              <c:f>('04_Tracking chart'!$J$13,'04_Tracking chart'!$L$13,'04_Tracking chart'!$N$13,'04_Tracking chart'!$P$13,'04_Tracking chart'!$R$13,'04_Tracking chart'!$T$13,'04_Tracking chart'!$V$13,'04_Tracking chart'!$X$13,'04_Tracking chart'!$Z$13,'04_Tracking chart'!$AB$13,'04_Tracking chart'!$AD$13,'04_Tracking chart'!$AF$13)</c:f>
              <c:numCache>
                <c:formatCode>General</c:formatCode>
                <c:ptCount val="12"/>
              </c:numCache>
            </c:numRef>
          </c:val>
          <c:extLst>
            <c:ext xmlns:c16="http://schemas.microsoft.com/office/drawing/2014/chart" uri="{C3380CC4-5D6E-409C-BE32-E72D297353CC}">
              <c16:uniqueId val="{00000004-8678-40AB-8685-66837CC6AE48}"/>
            </c:ext>
          </c:extLst>
        </c:ser>
        <c:ser>
          <c:idx val="5"/>
          <c:order val="5"/>
          <c:tx>
            <c:strRef>
              <c:f>'04_Tracking chart'!$D$14</c:f>
              <c:strCache>
                <c:ptCount val="1"/>
                <c:pt idx="0">
                  <c:v>Presence of Components
(Example: Protective Cap, Pins, Bearing)</c:v>
                </c:pt>
              </c:strCache>
            </c:strRef>
          </c:tx>
          <c:invertIfNegative val="0"/>
          <c:val>
            <c:numRef>
              <c:f>('04_Tracking chart'!$J$14,'04_Tracking chart'!$L$14,'04_Tracking chart'!$N$14,'04_Tracking chart'!$P$14,'04_Tracking chart'!$R$14,'04_Tracking chart'!$T$14,'04_Tracking chart'!$V$14,'04_Tracking chart'!$X$14,'04_Tracking chart'!$Z$14,'04_Tracking chart'!$AB$14,'04_Tracking chart'!$AD$14,'04_Tracking chart'!$AF$14)</c:f>
              <c:numCache>
                <c:formatCode>General</c:formatCode>
                <c:ptCount val="12"/>
              </c:numCache>
            </c:numRef>
          </c:val>
          <c:extLst>
            <c:ext xmlns:c16="http://schemas.microsoft.com/office/drawing/2014/chart" uri="{C3380CC4-5D6E-409C-BE32-E72D297353CC}">
              <c16:uniqueId val="{00000005-8678-40AB-8685-66837CC6AE48}"/>
            </c:ext>
          </c:extLst>
        </c:ser>
        <c:ser>
          <c:idx val="6"/>
          <c:order val="6"/>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6-8678-40AB-8685-66837CC6AE48}"/>
            </c:ext>
          </c:extLst>
        </c:ser>
        <c:ser>
          <c:idx val="7"/>
          <c:order val="7"/>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7-8678-40AB-8685-66837CC6AE48}"/>
            </c:ext>
          </c:extLst>
        </c:ser>
        <c:ser>
          <c:idx val="8"/>
          <c:order val="8"/>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8-8678-40AB-8685-66837CC6AE48}"/>
            </c:ext>
          </c:extLst>
        </c:ser>
        <c:ser>
          <c:idx val="9"/>
          <c:order val="9"/>
          <c:tx>
            <c:strRef>
              <c:f>'04_Tracking chart'!$D$15</c:f>
              <c:strCache>
                <c:ptCount val="1"/>
                <c:pt idx="0">
                  <c:v>Free Of Rust/Corrosion/Oxidation</c:v>
                </c:pt>
              </c:strCache>
            </c:strRef>
          </c:tx>
          <c:invertIfNegative val="0"/>
          <c:val>
            <c:numRef>
              <c:f>('04_Tracking chart'!$J$15,'04_Tracking chart'!$L$15,'04_Tracking chart'!$N$15,'04_Tracking chart'!$P$15,'04_Tracking chart'!$R$15,'04_Tracking chart'!$T$15,'04_Tracking chart'!$V$15,'04_Tracking chart'!$X$15,'04_Tracking chart'!$Z$15,'04_Tracking chart'!$AB$15,'04_Tracking chart'!$AD$15,'04_Tracking chart'!$AF$15)</c:f>
              <c:numCache>
                <c:formatCode>General</c:formatCode>
                <c:ptCount val="12"/>
              </c:numCache>
            </c:numRef>
          </c:val>
          <c:extLst>
            <c:ext xmlns:c16="http://schemas.microsoft.com/office/drawing/2014/chart" uri="{C3380CC4-5D6E-409C-BE32-E72D297353CC}">
              <c16:uniqueId val="{00000009-8678-40AB-8685-66837CC6AE48}"/>
            </c:ext>
          </c:extLst>
        </c:ser>
        <c:ser>
          <c:idx val="10"/>
          <c:order val="10"/>
          <c:tx>
            <c:strRef>
              <c:f>'04_Tracking chart'!$D$16</c:f>
              <c:strCache>
                <c:ptCount val="1"/>
                <c:pt idx="0">
                  <c:v>Verify presence and condition DMC</c:v>
                </c:pt>
              </c:strCache>
            </c:strRef>
          </c:tx>
          <c:invertIfNegative val="0"/>
          <c:val>
            <c:numRef>
              <c:f>('04_Tracking chart'!$J$16,'04_Tracking chart'!$L$16,'04_Tracking chart'!$N$16,'04_Tracking chart'!$P$16,'04_Tracking chart'!$R$16,'04_Tracking chart'!$T$16,'04_Tracking chart'!$V$16,'04_Tracking chart'!$X$16,'04_Tracking chart'!$Z$16,'04_Tracking chart'!$AB$16,'04_Tracking chart'!$AD$16,'04_Tracking chart'!$AF$16)</c:f>
              <c:numCache>
                <c:formatCode>General</c:formatCode>
                <c:ptCount val="12"/>
              </c:numCache>
            </c:numRef>
          </c:val>
          <c:extLst>
            <c:ext xmlns:c16="http://schemas.microsoft.com/office/drawing/2014/chart" uri="{C3380CC4-5D6E-409C-BE32-E72D297353CC}">
              <c16:uniqueId val="{0000000A-8678-40AB-8685-66837CC6AE48}"/>
            </c:ext>
          </c:extLst>
        </c:ser>
        <c:ser>
          <c:idx val="11"/>
          <c:order val="11"/>
          <c:tx>
            <c:strRef>
              <c:f>'04_Tracking chart'!$D$17</c:f>
              <c:strCache>
                <c:ptCount val="1"/>
                <c:pt idx="0">
                  <c:v>Verify with a scanner DMC contains the required information (100% scanning)</c:v>
                </c:pt>
              </c:strCache>
            </c:strRef>
          </c:tx>
          <c:invertIfNegative val="0"/>
          <c:val>
            <c:numRef>
              <c:f>('04_Tracking chart'!$J$17,'04_Tracking chart'!$L$17,'04_Tracking chart'!$N$17,'04_Tracking chart'!$P$17,'04_Tracking chart'!$R$17,'04_Tracking chart'!$T$17,'04_Tracking chart'!$V$17,'04_Tracking chart'!$X$17,'04_Tracking chart'!$Z$17,'04_Tracking chart'!$AB$17,'04_Tracking chart'!$AD$17,'04_Tracking chart'!$AF$17)</c:f>
              <c:numCache>
                <c:formatCode>General</c:formatCode>
                <c:ptCount val="12"/>
              </c:numCache>
            </c:numRef>
          </c:val>
          <c:extLst>
            <c:ext xmlns:c16="http://schemas.microsoft.com/office/drawing/2014/chart" uri="{C3380CC4-5D6E-409C-BE32-E72D297353CC}">
              <c16:uniqueId val="{0000000B-8678-40AB-8685-66837CC6AE48}"/>
            </c:ext>
          </c:extLst>
        </c:ser>
        <c:ser>
          <c:idx val="12"/>
          <c:order val="12"/>
          <c:tx>
            <c:strRef>
              <c:f>'04_Tracking chart'!$D$18</c:f>
              <c:strCache>
                <c:ptCount val="1"/>
                <c:pt idx="0">
                  <c:v>ICL characteristic (dimensions - after assembly)</c:v>
                </c:pt>
              </c:strCache>
            </c:strRef>
          </c:tx>
          <c:invertIfNegative val="0"/>
          <c:val>
            <c:numRef>
              <c:f>('04_Tracking chart'!$J$18,'04_Tracking chart'!$L$18,'04_Tracking chart'!$N$18,'04_Tracking chart'!$P$18,'04_Tracking chart'!$R$18,'04_Tracking chart'!$T$18,'04_Tracking chart'!$V$18,'04_Tracking chart'!$X$18,'04_Tracking chart'!$Z$18,'04_Tracking chart'!$AB$18,'04_Tracking chart'!$AD$18,'04_Tracking chart'!$AF$18)</c:f>
              <c:numCache>
                <c:formatCode>General</c:formatCode>
                <c:ptCount val="12"/>
              </c:numCache>
            </c:numRef>
          </c:val>
          <c:extLst>
            <c:ext xmlns:c16="http://schemas.microsoft.com/office/drawing/2014/chart" uri="{C3380CC4-5D6E-409C-BE32-E72D297353CC}">
              <c16:uniqueId val="{0000000C-8678-40AB-8685-66837CC6AE48}"/>
            </c:ext>
          </c:extLst>
        </c:ser>
        <c:ser>
          <c:idx val="13"/>
          <c:order val="13"/>
          <c:tx>
            <c:strRef>
              <c:f>'04_Tracking chart'!$D$19</c:f>
              <c:strCache>
                <c:ptCount val="1"/>
                <c:pt idx="0">
                  <c:v>Leak Test </c:v>
                </c:pt>
              </c:strCache>
            </c:strRef>
          </c:tx>
          <c:invertIfNegative val="0"/>
          <c:val>
            <c:numRef>
              <c:f>('04_Tracking chart'!$J$19,'04_Tracking chart'!$L$19,'04_Tracking chart'!$N$19,'04_Tracking chart'!$P$19,'04_Tracking chart'!$R$19,'04_Tracking chart'!$T$19,'04_Tracking chart'!$V$19,'04_Tracking chart'!$X$19,'04_Tracking chart'!$Z$19,'04_Tracking chart'!$AB$19,'04_Tracking chart'!$AD$19,'04_Tracking chart'!$AF$19)</c:f>
              <c:numCache>
                <c:formatCode>General</c:formatCode>
                <c:ptCount val="12"/>
              </c:numCache>
            </c:numRef>
          </c:val>
          <c:extLst>
            <c:ext xmlns:c16="http://schemas.microsoft.com/office/drawing/2014/chart" uri="{C3380CC4-5D6E-409C-BE32-E72D297353CC}">
              <c16:uniqueId val="{0000000D-8678-40AB-8685-66837CC6AE48}"/>
            </c:ext>
          </c:extLst>
        </c:ser>
        <c:ser>
          <c:idx val="14"/>
          <c:order val="14"/>
          <c:tx>
            <c:strRef>
              <c:f>'04_Tracking chart'!$D$20</c:f>
              <c:strCache>
                <c:ptCount val="1"/>
                <c:pt idx="0">
                  <c:v>Presence of the Threads</c:v>
                </c:pt>
              </c:strCache>
            </c:strRef>
          </c:tx>
          <c:invertIfNegative val="0"/>
          <c:val>
            <c:numRef>
              <c:f>('04_Tracking chart'!$J$20,'04_Tracking chart'!$L$20,'04_Tracking chart'!$N$20,'04_Tracking chart'!$P$20,'04_Tracking chart'!$R$20,'04_Tracking chart'!$T$20,'04_Tracking chart'!$V$20,'04_Tracking chart'!$X$20,'04_Tracking chart'!$Z$20,'04_Tracking chart'!$AB$20,'04_Tracking chart'!$AD$20,'04_Tracking chart'!$AF$20)</c:f>
              <c:numCache>
                <c:formatCode>General</c:formatCode>
                <c:ptCount val="12"/>
              </c:numCache>
            </c:numRef>
          </c:val>
          <c:extLst>
            <c:ext xmlns:c16="http://schemas.microsoft.com/office/drawing/2014/chart" uri="{C3380CC4-5D6E-409C-BE32-E72D297353CC}">
              <c16:uniqueId val="{0000000E-8678-40AB-8685-66837CC6AE48}"/>
            </c:ext>
          </c:extLst>
        </c:ser>
        <c:ser>
          <c:idx val="15"/>
          <c:order val="15"/>
          <c:tx>
            <c:strRef>
              <c:f>'04_Tracking chart'!$D$21</c:f>
              <c:strCache>
                <c:ptCount val="1"/>
                <c:pt idx="0">
                  <c:v>No damage or contamination to the Threads</c:v>
                </c:pt>
              </c:strCache>
            </c:strRef>
          </c:tx>
          <c:invertIfNegative val="0"/>
          <c:val>
            <c:numRef>
              <c:f>('04_Tracking chart'!$J$21,'04_Tracking chart'!$L$21,'04_Tracking chart'!$N$21,'04_Tracking chart'!$P$21,'04_Tracking chart'!$R$21,'04_Tracking chart'!$T$21,'04_Tracking chart'!$V$21,'04_Tracking chart'!$X$21,'04_Tracking chart'!$Z$21,'04_Tracking chart'!$AB$21,'04_Tracking chart'!$AD$21,'04_Tracking chart'!$AF$21)</c:f>
              <c:numCache>
                <c:formatCode>General</c:formatCode>
                <c:ptCount val="12"/>
              </c:numCache>
            </c:numRef>
          </c:val>
          <c:extLst>
            <c:ext xmlns:c16="http://schemas.microsoft.com/office/drawing/2014/chart" uri="{C3380CC4-5D6E-409C-BE32-E72D297353CC}">
              <c16:uniqueId val="{0000000F-8678-40AB-8685-66837CC6AE48}"/>
            </c:ext>
          </c:extLst>
        </c:ser>
        <c:ser>
          <c:idx val="16"/>
          <c:order val="16"/>
          <c:tx>
            <c:strRef>
              <c:f>'04_Tracking chart'!$D$22</c:f>
              <c:strCache>
                <c:ptCount val="1"/>
                <c:pt idx="0">
                  <c:v>Presence &amp; Position 
(Example: Protective Cap, Pins, Bearing)</c:v>
                </c:pt>
              </c:strCache>
            </c:strRef>
          </c:tx>
          <c:invertIfNegative val="0"/>
          <c:val>
            <c:numRef>
              <c:f>('04_Tracking chart'!$J$22,'04_Tracking chart'!$L$22,'04_Tracking chart'!$N$22,'04_Tracking chart'!$P$22,'04_Tracking chart'!$R$22,'04_Tracking chart'!$T$22,'04_Tracking chart'!$V$22,'04_Tracking chart'!$X$22,'04_Tracking chart'!$Z$22,'04_Tracking chart'!$AB$22,'04_Tracking chart'!$AD$22,'04_Tracking chart'!$AF$22)</c:f>
              <c:numCache>
                <c:formatCode>General</c:formatCode>
                <c:ptCount val="12"/>
              </c:numCache>
            </c:numRef>
          </c:val>
          <c:extLst>
            <c:ext xmlns:c16="http://schemas.microsoft.com/office/drawing/2014/chart" uri="{C3380CC4-5D6E-409C-BE32-E72D297353CC}">
              <c16:uniqueId val="{00000010-8678-40AB-8685-66837CC6AE48}"/>
            </c:ext>
          </c:extLst>
        </c:ser>
        <c:ser>
          <c:idx val="17"/>
          <c:order val="17"/>
          <c:tx>
            <c:strRef>
              <c:f>'04_Tracking chart'!$J$23</c:f>
              <c:strCache>
                <c:ptCount val="1"/>
              </c:strCache>
            </c:strRef>
          </c:tx>
          <c:invertIfNegative val="0"/>
          <c:val>
            <c:numRef>
              <c:f>('04_Tracking chart'!$J$23,'04_Tracking chart'!$L$23,'04_Tracking chart'!$N$23,'04_Tracking chart'!$P$23,'04_Tracking chart'!$R$23,'04_Tracking chart'!$T$23,'04_Tracking chart'!$V$23,'04_Tracking chart'!$X$23,'04_Tracking chart'!$Z$23,'04_Tracking chart'!$AB$23,'04_Tracking chart'!$AD$23,'04_Tracking chart'!$AF$23)</c:f>
              <c:numCache>
                <c:formatCode>General</c:formatCode>
                <c:ptCount val="12"/>
              </c:numCache>
            </c:numRef>
          </c:val>
          <c:extLst>
            <c:ext xmlns:c16="http://schemas.microsoft.com/office/drawing/2014/chart" uri="{C3380CC4-5D6E-409C-BE32-E72D297353CC}">
              <c16:uniqueId val="{00000011-8678-40AB-8685-66837CC6AE48}"/>
            </c:ext>
          </c:extLst>
        </c:ser>
        <c:ser>
          <c:idx val="18"/>
          <c:order val="18"/>
          <c:tx>
            <c:strRef>
              <c:f>'04_Tracking chart'!$J$24</c:f>
              <c:strCache>
                <c:ptCount val="1"/>
              </c:strCache>
            </c:strRef>
          </c:tx>
          <c:invertIfNegative val="0"/>
          <c:val>
            <c:numRef>
              <c:f>('04_Tracking chart'!$J$24,'04_Tracking chart'!$L$24,'04_Tracking chart'!$N$24,'04_Tracking chart'!$P$24,'04_Tracking chart'!$R$24,'04_Tracking chart'!$T$24,'04_Tracking chart'!$V$24,'04_Tracking chart'!$X$24,'04_Tracking chart'!$Z$24,'04_Tracking chart'!$AB$24,'04_Tracking chart'!$AD$24,'04_Tracking chart'!$AF$24)</c:f>
              <c:numCache>
                <c:formatCode>General</c:formatCode>
                <c:ptCount val="12"/>
              </c:numCache>
            </c:numRef>
          </c:val>
          <c:extLst>
            <c:ext xmlns:c16="http://schemas.microsoft.com/office/drawing/2014/chart" uri="{C3380CC4-5D6E-409C-BE32-E72D297353CC}">
              <c16:uniqueId val="{00000012-8678-40AB-8685-66837CC6AE48}"/>
            </c:ext>
          </c:extLst>
        </c:ser>
        <c:ser>
          <c:idx val="19"/>
          <c:order val="19"/>
          <c:tx>
            <c:strRef>
              <c:f>'04_Tracking chart'!$D$25</c:f>
              <c:strCache>
                <c:ptCount val="1"/>
                <c:pt idx="0">
                  <c:v>Free of burrs, chips, residues or contamination in the bores</c:v>
                </c:pt>
              </c:strCache>
            </c:strRef>
          </c:tx>
          <c:invertIfNegative val="0"/>
          <c:val>
            <c:numRef>
              <c:f>('04_Tracking chart'!$J$25,'04_Tracking chart'!$L$25,'04_Tracking chart'!$N$25,'04_Tracking chart'!$P$25,'04_Tracking chart'!$R$25,'04_Tracking chart'!$T$25,'04_Tracking chart'!$V$25,'04_Tracking chart'!$X$25,'04_Tracking chart'!$Z$25,'04_Tracking chart'!$AB$25,'04_Tracking chart'!$AD$25,'04_Tracking chart'!$AF$25)</c:f>
              <c:numCache>
                <c:formatCode>General</c:formatCode>
                <c:ptCount val="12"/>
              </c:numCache>
            </c:numRef>
          </c:val>
          <c:extLst>
            <c:ext xmlns:c16="http://schemas.microsoft.com/office/drawing/2014/chart" uri="{C3380CC4-5D6E-409C-BE32-E72D297353CC}">
              <c16:uniqueId val="{00000013-8678-40AB-8685-66837CC6AE48}"/>
            </c:ext>
          </c:extLst>
        </c:ser>
        <c:dLbls>
          <c:showLegendKey val="0"/>
          <c:showVal val="0"/>
          <c:showCatName val="0"/>
          <c:showSerName val="0"/>
          <c:showPercent val="0"/>
          <c:showBubbleSize val="0"/>
        </c:dLbls>
        <c:gapWidth val="150"/>
        <c:overlap val="100"/>
        <c:axId val="527679112"/>
        <c:axId val="527679504"/>
      </c:barChart>
      <c:lineChart>
        <c:grouping val="standard"/>
        <c:varyColors val="0"/>
        <c:ser>
          <c:idx val="20"/>
          <c:order val="20"/>
          <c:tx>
            <c:v>No produced parts</c:v>
          </c:tx>
          <c:spPr>
            <a:ln>
              <a:solidFill>
                <a:schemeClr val="tx1"/>
              </a:solidFill>
            </a:ln>
          </c:spPr>
          <c:marker>
            <c:symbol val="none"/>
          </c:marker>
          <c:val>
            <c:numRef>
              <c:f>('04_Tracking chart'!$J$29,'04_Tracking chart'!$L$29,'04_Tracking chart'!$N$29,'04_Tracking chart'!$P$29,'04_Tracking chart'!$R$29,'04_Tracking chart'!$T$29,'04_Tracking chart'!$V$29,'04_Tracking chart'!$X$29,'04_Tracking chart'!$Z$29,'04_Tracking chart'!$AB$29,'04_Tracking chart'!$AD$29,'04_Tracking chart'!$AF$29)</c:f>
              <c:numCache>
                <c:formatCode>General</c:formatCode>
                <c:ptCount val="12"/>
              </c:numCache>
            </c:numRef>
          </c:val>
          <c:smooth val="0"/>
          <c:extLst>
            <c:ext xmlns:c16="http://schemas.microsoft.com/office/drawing/2014/chart" uri="{C3380CC4-5D6E-409C-BE32-E72D297353CC}">
              <c16:uniqueId val="{00000014-8678-40AB-8685-66837CC6AE48}"/>
            </c:ext>
          </c:extLst>
        </c:ser>
        <c:dLbls>
          <c:showLegendKey val="0"/>
          <c:showVal val="0"/>
          <c:showCatName val="0"/>
          <c:showSerName val="0"/>
          <c:showPercent val="0"/>
          <c:showBubbleSize val="0"/>
        </c:dLbls>
        <c:marker val="1"/>
        <c:smooth val="0"/>
        <c:axId val="527679896"/>
        <c:axId val="527680288"/>
      </c:lineChart>
      <c:catAx>
        <c:axId val="527679112"/>
        <c:scaling>
          <c:orientation val="minMax"/>
        </c:scaling>
        <c:delete val="0"/>
        <c:axPos val="b"/>
        <c:numFmt formatCode="General" sourceLinked="1"/>
        <c:majorTickMark val="out"/>
        <c:minorTickMark val="none"/>
        <c:tickLblPos val="nextTo"/>
        <c:crossAx val="527679504"/>
        <c:crosses val="autoZero"/>
        <c:auto val="1"/>
        <c:lblAlgn val="ctr"/>
        <c:lblOffset val="100"/>
        <c:noMultiLvlLbl val="0"/>
      </c:catAx>
      <c:valAx>
        <c:axId val="527679504"/>
        <c:scaling>
          <c:orientation val="minMax"/>
        </c:scaling>
        <c:delete val="0"/>
        <c:axPos val="l"/>
        <c:majorGridlines/>
        <c:title>
          <c:tx>
            <c:rich>
              <a:bodyPr rot="-5400000" vert="horz"/>
              <a:lstStyle/>
              <a:p>
                <a:pPr>
                  <a:defRPr sz="1200"/>
                </a:pPr>
                <a:r>
                  <a:rPr lang="de-DE" sz="1200"/>
                  <a:t>Quantity </a:t>
                </a:r>
                <a:r>
                  <a:rPr lang="de-DE" sz="1200" baseline="0"/>
                  <a:t> of non-conforming parts</a:t>
                </a:r>
                <a:endParaRPr lang="de-DE" sz="1200"/>
              </a:p>
            </c:rich>
          </c:tx>
          <c:layout>
            <c:manualLayout>
              <c:xMode val="edge"/>
              <c:yMode val="edge"/>
              <c:x val="9.6618255443590498E-3"/>
              <c:y val="0.15660944206008656"/>
            </c:manualLayout>
          </c:layout>
          <c:overlay val="0"/>
        </c:title>
        <c:numFmt formatCode="General" sourceLinked="1"/>
        <c:majorTickMark val="out"/>
        <c:minorTickMark val="none"/>
        <c:tickLblPos val="nextTo"/>
        <c:crossAx val="527679112"/>
        <c:crosses val="autoZero"/>
        <c:crossBetween val="between"/>
      </c:valAx>
      <c:catAx>
        <c:axId val="527679896"/>
        <c:scaling>
          <c:orientation val="minMax"/>
        </c:scaling>
        <c:delete val="1"/>
        <c:axPos val="b"/>
        <c:numFmt formatCode="@" sourceLinked="1"/>
        <c:majorTickMark val="out"/>
        <c:minorTickMark val="none"/>
        <c:tickLblPos val="none"/>
        <c:crossAx val="527680288"/>
        <c:crosses val="autoZero"/>
        <c:auto val="1"/>
        <c:lblAlgn val="ctr"/>
        <c:lblOffset val="100"/>
        <c:noMultiLvlLbl val="0"/>
      </c:catAx>
      <c:valAx>
        <c:axId val="527680288"/>
        <c:scaling>
          <c:orientation val="minMax"/>
        </c:scaling>
        <c:delete val="0"/>
        <c:axPos val="r"/>
        <c:title>
          <c:tx>
            <c:rich>
              <a:bodyPr rot="-5400000" vert="horz"/>
              <a:lstStyle/>
              <a:p>
                <a:pPr>
                  <a:defRPr sz="1200"/>
                </a:pPr>
                <a:r>
                  <a:rPr lang="de-DE" sz="1200"/>
                  <a:t>Quantity</a:t>
                </a:r>
                <a:r>
                  <a:rPr lang="de-DE" sz="1200" baseline="0"/>
                  <a:t> of </a:t>
                </a:r>
                <a:r>
                  <a:rPr lang="de-DE" sz="1200"/>
                  <a:t> produced parts</a:t>
                </a:r>
              </a:p>
            </c:rich>
          </c:tx>
          <c:layout>
            <c:manualLayout>
              <c:xMode val="edge"/>
              <c:yMode val="edge"/>
              <c:x val="0.96924313376353322"/>
              <c:y val="0.21309790138893644"/>
            </c:manualLayout>
          </c:layout>
          <c:overlay val="0"/>
        </c:title>
        <c:numFmt formatCode="General" sourceLinked="1"/>
        <c:majorTickMark val="out"/>
        <c:minorTickMark val="none"/>
        <c:tickLblPos val="nextTo"/>
        <c:crossAx val="527679896"/>
        <c:crosses val="max"/>
        <c:crossBetween val="between"/>
      </c:valAx>
    </c:plotArea>
    <c:legend>
      <c:legendPos val="t"/>
      <c:overlay val="0"/>
      <c:spPr>
        <a:ln cap="rnd">
          <a:round/>
        </a:ln>
      </c:spPr>
    </c:legend>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76200</xdr:colOff>
      <xdr:row>1</xdr:row>
      <xdr:rowOff>114300</xdr:rowOff>
    </xdr:from>
    <xdr:to>
      <xdr:col>3</xdr:col>
      <xdr:colOff>104775</xdr:colOff>
      <xdr:row>3</xdr:row>
      <xdr:rowOff>57150</xdr:rowOff>
    </xdr:to>
    <xdr:pic>
      <xdr:nvPicPr>
        <xdr:cNvPr id="2053" name="Picture 21" descr="Anker_CO_Display">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161925" y="285750"/>
          <a:ext cx="247650" cy="266700"/>
        </a:xfrm>
        <a:prstGeom prst="rect">
          <a:avLst/>
        </a:prstGeom>
        <a:noFill/>
        <a:ln w="9525">
          <a:noFill/>
          <a:miter lim="800000"/>
          <a:headEnd/>
          <a:tailEnd/>
        </a:ln>
      </xdr:spPr>
    </xdr:pic>
    <xdr:clientData/>
  </xdr:twoCellAnchor>
  <xdr:twoCellAnchor>
    <xdr:from>
      <xdr:col>3</xdr:col>
      <xdr:colOff>228600</xdr:colOff>
      <xdr:row>1</xdr:row>
      <xdr:rowOff>95250</xdr:rowOff>
    </xdr:from>
    <xdr:to>
      <xdr:col>4</xdr:col>
      <xdr:colOff>514350</xdr:colOff>
      <xdr:row>3</xdr:row>
      <xdr:rowOff>76200</xdr:rowOff>
    </xdr:to>
    <xdr:pic>
      <xdr:nvPicPr>
        <xdr:cNvPr id="2054" name="Picture 22" descr="BoschColor">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533400" y="266700"/>
          <a:ext cx="866775" cy="3048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333376</xdr:colOff>
      <xdr:row>1</xdr:row>
      <xdr:rowOff>85725</xdr:rowOff>
    </xdr:from>
    <xdr:to>
      <xdr:col>1</xdr:col>
      <xdr:colOff>600076</xdr:colOff>
      <xdr:row>1</xdr:row>
      <xdr:rowOff>371475</xdr:rowOff>
    </xdr:to>
    <xdr:pic>
      <xdr:nvPicPr>
        <xdr:cNvPr id="1029" name="Picture 21" descr="Anker_CO_Display">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419101" y="257175"/>
          <a:ext cx="266700" cy="285750"/>
        </a:xfrm>
        <a:prstGeom prst="rect">
          <a:avLst/>
        </a:prstGeom>
        <a:noFill/>
        <a:ln w="9525">
          <a:noFill/>
          <a:miter lim="800000"/>
          <a:headEnd/>
          <a:tailEnd/>
        </a:ln>
      </xdr:spPr>
    </xdr:pic>
    <xdr:clientData/>
  </xdr:twoCellAnchor>
  <xdr:twoCellAnchor>
    <xdr:from>
      <xdr:col>1</xdr:col>
      <xdr:colOff>752475</xdr:colOff>
      <xdr:row>1</xdr:row>
      <xdr:rowOff>19050</xdr:rowOff>
    </xdr:from>
    <xdr:to>
      <xdr:col>1</xdr:col>
      <xdr:colOff>1905000</xdr:colOff>
      <xdr:row>1</xdr:row>
      <xdr:rowOff>419100</xdr:rowOff>
    </xdr:to>
    <xdr:pic>
      <xdr:nvPicPr>
        <xdr:cNvPr id="1030" name="Picture 22" descr="BoschColor">
          <a:extLst>
            <a:ext uri="{FF2B5EF4-FFF2-40B4-BE49-F238E27FC236}">
              <a16:creationId xmlns:a16="http://schemas.microsoft.com/office/drawing/2014/main" id="{00000000-0008-0000-0100-00000604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838200" y="190500"/>
          <a:ext cx="1152525" cy="400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619125</xdr:colOff>
      <xdr:row>1</xdr:row>
      <xdr:rowOff>85725</xdr:rowOff>
    </xdr:from>
    <xdr:to>
      <xdr:col>1</xdr:col>
      <xdr:colOff>1571625</xdr:colOff>
      <xdr:row>3</xdr:row>
      <xdr:rowOff>85725</xdr:rowOff>
    </xdr:to>
    <xdr:pic>
      <xdr:nvPicPr>
        <xdr:cNvPr id="3079" name="Picture 22" descr="BoschColor">
          <a:extLst>
            <a:ext uri="{FF2B5EF4-FFF2-40B4-BE49-F238E27FC236}">
              <a16:creationId xmlns:a16="http://schemas.microsoft.com/office/drawing/2014/main" id="{00000000-0008-0000-0200-0000070C0000}"/>
            </a:ext>
          </a:extLst>
        </xdr:cNvPr>
        <xdr:cNvPicPr>
          <a:picLocks noChangeAspect="1" noChangeArrowheads="1"/>
        </xdr:cNvPicPr>
      </xdr:nvPicPr>
      <xdr:blipFill>
        <a:blip xmlns:r="http://schemas.openxmlformats.org/officeDocument/2006/relationships" r:embed="rId1" cstate="print"/>
        <a:srcRect t="3474" r="-24561" b="-13026"/>
        <a:stretch>
          <a:fillRect/>
        </a:stretch>
      </xdr:blipFill>
      <xdr:spPr bwMode="auto">
        <a:xfrm>
          <a:off x="702469" y="252413"/>
          <a:ext cx="952500" cy="333375"/>
        </a:xfrm>
        <a:prstGeom prst="rect">
          <a:avLst/>
        </a:prstGeom>
        <a:noFill/>
        <a:ln w="9525">
          <a:noFill/>
          <a:miter lim="800000"/>
          <a:headEnd/>
          <a:tailEnd/>
        </a:ln>
      </xdr:spPr>
    </xdr:pic>
    <xdr:clientData/>
  </xdr:twoCellAnchor>
  <xdr:twoCellAnchor>
    <xdr:from>
      <xdr:col>1</xdr:col>
      <xdr:colOff>228600</xdr:colOff>
      <xdr:row>1</xdr:row>
      <xdr:rowOff>95250</xdr:rowOff>
    </xdr:from>
    <xdr:to>
      <xdr:col>1</xdr:col>
      <xdr:colOff>535781</xdr:colOff>
      <xdr:row>3</xdr:row>
      <xdr:rowOff>66675</xdr:rowOff>
    </xdr:to>
    <xdr:pic>
      <xdr:nvPicPr>
        <xdr:cNvPr id="3080" name="Picture 21" descr="Anker_CO_Display">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2" cstate="print"/>
        <a:srcRect t="-2063"/>
        <a:stretch>
          <a:fillRect/>
        </a:stretch>
      </xdr:blipFill>
      <xdr:spPr bwMode="auto">
        <a:xfrm>
          <a:off x="311944" y="261938"/>
          <a:ext cx="307181" cy="304800"/>
        </a:xfrm>
        <a:prstGeom prst="rect">
          <a:avLst/>
        </a:prstGeom>
        <a:noFill/>
        <a:ln w="9525">
          <a:noFill/>
          <a:miter lim="800000"/>
          <a:headEnd/>
          <a:tailEnd/>
        </a:ln>
      </xdr:spPr>
    </xdr:pic>
    <xdr:clientData/>
  </xdr:twoCellAnchor>
  <xdr:twoCellAnchor>
    <xdr:from>
      <xdr:col>6</xdr:col>
      <xdr:colOff>161925</xdr:colOff>
      <xdr:row>52</xdr:row>
      <xdr:rowOff>47625</xdr:rowOff>
    </xdr:from>
    <xdr:to>
      <xdr:col>35</xdr:col>
      <xdr:colOff>38100</xdr:colOff>
      <xdr:row>63</xdr:row>
      <xdr:rowOff>152400</xdr:rowOff>
    </xdr:to>
    <xdr:graphicFrame macro="">
      <xdr:nvGraphicFramePr>
        <xdr:cNvPr id="3081" name="Diagramm 4">
          <a:extLst>
            <a:ext uri="{FF2B5EF4-FFF2-40B4-BE49-F238E27FC236}">
              <a16:creationId xmlns:a16="http://schemas.microsoft.com/office/drawing/2014/main" id="{00000000-0008-0000-0200-000009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228600</xdr:colOff>
      <xdr:row>30</xdr:row>
      <xdr:rowOff>57150</xdr:rowOff>
    </xdr:from>
    <xdr:to>
      <xdr:col>33</xdr:col>
      <xdr:colOff>9525</xdr:colOff>
      <xdr:row>49</xdr:row>
      <xdr:rowOff>0</xdr:rowOff>
    </xdr:to>
    <xdr:graphicFrame macro="">
      <xdr:nvGraphicFramePr>
        <xdr:cNvPr id="5127" name="Diagramm 1">
          <a:extLst>
            <a:ext uri="{FF2B5EF4-FFF2-40B4-BE49-F238E27FC236}">
              <a16:creationId xmlns:a16="http://schemas.microsoft.com/office/drawing/2014/main" id="{00000000-0008-0000-0300-000007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247650</xdr:colOff>
      <xdr:row>1</xdr:row>
      <xdr:rowOff>95251</xdr:rowOff>
    </xdr:from>
    <xdr:to>
      <xdr:col>4</xdr:col>
      <xdr:colOff>371475</xdr:colOff>
      <xdr:row>3</xdr:row>
      <xdr:rowOff>74085</xdr:rowOff>
    </xdr:to>
    <xdr:pic>
      <xdr:nvPicPr>
        <xdr:cNvPr id="5128" name="Picture 22" descr="BoschColor">
          <a:extLst>
            <a:ext uri="{FF2B5EF4-FFF2-40B4-BE49-F238E27FC236}">
              <a16:creationId xmlns:a16="http://schemas.microsoft.com/office/drawing/2014/main" id="{00000000-0008-0000-0300-00000814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575733" y="264584"/>
          <a:ext cx="885825" cy="296334"/>
        </a:xfrm>
        <a:prstGeom prst="rect">
          <a:avLst/>
        </a:prstGeom>
        <a:noFill/>
        <a:ln w="9525">
          <a:noFill/>
          <a:miter lim="800000"/>
          <a:headEnd/>
          <a:tailEnd/>
        </a:ln>
      </xdr:spPr>
    </xdr:pic>
    <xdr:clientData/>
  </xdr:twoCellAnchor>
  <xdr:twoCellAnchor>
    <xdr:from>
      <xdr:col>1</xdr:col>
      <xdr:colOff>104776</xdr:colOff>
      <xdr:row>1</xdr:row>
      <xdr:rowOff>104775</xdr:rowOff>
    </xdr:from>
    <xdr:to>
      <xdr:col>2</xdr:col>
      <xdr:colOff>148168</xdr:colOff>
      <xdr:row>3</xdr:row>
      <xdr:rowOff>76200</xdr:rowOff>
    </xdr:to>
    <xdr:pic>
      <xdr:nvPicPr>
        <xdr:cNvPr id="5129" name="Picture 21" descr="Anker_CO_Display">
          <a:extLst>
            <a:ext uri="{FF2B5EF4-FFF2-40B4-BE49-F238E27FC236}">
              <a16:creationId xmlns:a16="http://schemas.microsoft.com/office/drawing/2014/main" id="{00000000-0008-0000-0300-000009140000}"/>
            </a:ext>
          </a:extLst>
        </xdr:cNvPr>
        <xdr:cNvPicPr>
          <a:picLocks noChangeAspect="1" noChangeArrowheads="1"/>
        </xdr:cNvPicPr>
      </xdr:nvPicPr>
      <xdr:blipFill>
        <a:blip xmlns:r="http://schemas.openxmlformats.org/officeDocument/2006/relationships" r:embed="rId3" cstate="print"/>
        <a:srcRect t="-2063"/>
        <a:stretch>
          <a:fillRect/>
        </a:stretch>
      </xdr:blipFill>
      <xdr:spPr bwMode="auto">
        <a:xfrm>
          <a:off x="189443" y="274108"/>
          <a:ext cx="286808" cy="2889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1000126</xdr:colOff>
      <xdr:row>1</xdr:row>
      <xdr:rowOff>66675</xdr:rowOff>
    </xdr:from>
    <xdr:to>
      <xdr:col>8</xdr:col>
      <xdr:colOff>1345408</xdr:colOff>
      <xdr:row>1</xdr:row>
      <xdr:rowOff>428625</xdr:rowOff>
    </xdr:to>
    <xdr:pic>
      <xdr:nvPicPr>
        <xdr:cNvPr id="7173" name="Picture 21" descr="Anker_CO_Display">
          <a:extLst>
            <a:ext uri="{FF2B5EF4-FFF2-40B4-BE49-F238E27FC236}">
              <a16:creationId xmlns:a16="http://schemas.microsoft.com/office/drawing/2014/main" id="{00000000-0008-0000-0400-0000051C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13775532" y="233363"/>
          <a:ext cx="345282" cy="361950"/>
        </a:xfrm>
        <a:prstGeom prst="rect">
          <a:avLst/>
        </a:prstGeom>
        <a:noFill/>
        <a:ln w="9525">
          <a:noFill/>
          <a:miter lim="800000"/>
          <a:headEnd/>
          <a:tailEnd/>
        </a:ln>
      </xdr:spPr>
    </xdr:pic>
    <xdr:clientData/>
  </xdr:twoCellAnchor>
  <xdr:twoCellAnchor>
    <xdr:from>
      <xdr:col>8</xdr:col>
      <xdr:colOff>1504951</xdr:colOff>
      <xdr:row>0</xdr:row>
      <xdr:rowOff>161925</xdr:rowOff>
    </xdr:from>
    <xdr:to>
      <xdr:col>8</xdr:col>
      <xdr:colOff>3012283</xdr:colOff>
      <xdr:row>2</xdr:row>
      <xdr:rowOff>47625</xdr:rowOff>
    </xdr:to>
    <xdr:pic>
      <xdr:nvPicPr>
        <xdr:cNvPr id="7174" name="Picture 22" descr="BoschColor">
          <a:extLst>
            <a:ext uri="{FF2B5EF4-FFF2-40B4-BE49-F238E27FC236}">
              <a16:creationId xmlns:a16="http://schemas.microsoft.com/office/drawing/2014/main" id="{00000000-0008-0000-0400-0000061C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14280357" y="161925"/>
          <a:ext cx="1507332" cy="5048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209550</xdr:colOff>
      <xdr:row>1</xdr:row>
      <xdr:rowOff>47625</xdr:rowOff>
    </xdr:from>
    <xdr:to>
      <xdr:col>6</xdr:col>
      <xdr:colOff>19050</xdr:colOff>
      <xdr:row>3</xdr:row>
      <xdr:rowOff>85725</xdr:rowOff>
    </xdr:to>
    <xdr:pic>
      <xdr:nvPicPr>
        <xdr:cNvPr id="9221" name="Picture 22" descr="BoschColor">
          <a:extLst>
            <a:ext uri="{FF2B5EF4-FFF2-40B4-BE49-F238E27FC236}">
              <a16:creationId xmlns:a16="http://schemas.microsoft.com/office/drawing/2014/main" id="{00000000-0008-0000-0500-000005240000}"/>
            </a:ext>
          </a:extLst>
        </xdr:cNvPr>
        <xdr:cNvPicPr>
          <a:picLocks noChangeAspect="1" noChangeArrowheads="1"/>
        </xdr:cNvPicPr>
      </xdr:nvPicPr>
      <xdr:blipFill>
        <a:blip xmlns:r="http://schemas.openxmlformats.org/officeDocument/2006/relationships" r:embed="rId1" cstate="print"/>
        <a:srcRect t="3474" r="-24561" b="-13026"/>
        <a:stretch>
          <a:fillRect/>
        </a:stretch>
      </xdr:blipFill>
      <xdr:spPr bwMode="auto">
        <a:xfrm>
          <a:off x="600075" y="219075"/>
          <a:ext cx="1152525" cy="361950"/>
        </a:xfrm>
        <a:prstGeom prst="rect">
          <a:avLst/>
        </a:prstGeom>
        <a:noFill/>
        <a:ln w="9525">
          <a:noFill/>
          <a:miter lim="800000"/>
          <a:headEnd/>
          <a:tailEnd/>
        </a:ln>
      </xdr:spPr>
    </xdr:pic>
    <xdr:clientData/>
  </xdr:twoCellAnchor>
  <xdr:twoCellAnchor>
    <xdr:from>
      <xdr:col>2</xdr:col>
      <xdr:colOff>47626</xdr:colOff>
      <xdr:row>1</xdr:row>
      <xdr:rowOff>104775</xdr:rowOff>
    </xdr:from>
    <xdr:to>
      <xdr:col>3</xdr:col>
      <xdr:colOff>95251</xdr:colOff>
      <xdr:row>3</xdr:row>
      <xdr:rowOff>47625</xdr:rowOff>
    </xdr:to>
    <xdr:pic>
      <xdr:nvPicPr>
        <xdr:cNvPr id="9222" name="Picture 21" descr="Anker_CO_Display">
          <a:extLst>
            <a:ext uri="{FF2B5EF4-FFF2-40B4-BE49-F238E27FC236}">
              <a16:creationId xmlns:a16="http://schemas.microsoft.com/office/drawing/2014/main" id="{00000000-0008-0000-0500-000006240000}"/>
            </a:ext>
          </a:extLst>
        </xdr:cNvPr>
        <xdr:cNvPicPr>
          <a:picLocks noChangeAspect="1" noChangeArrowheads="1"/>
        </xdr:cNvPicPr>
      </xdr:nvPicPr>
      <xdr:blipFill>
        <a:blip xmlns:r="http://schemas.openxmlformats.org/officeDocument/2006/relationships" r:embed="rId2" cstate="print"/>
        <a:srcRect t="-2063"/>
        <a:stretch>
          <a:fillRect/>
        </a:stretch>
      </xdr:blipFill>
      <xdr:spPr bwMode="auto">
        <a:xfrm>
          <a:off x="219076" y="276225"/>
          <a:ext cx="266700" cy="266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AB56"/>
  <sheetViews>
    <sheetView showGridLines="0" topLeftCell="B1" zoomScale="115" zoomScaleNormal="115" zoomScaleSheetLayoutView="70" workbookViewId="0">
      <selection activeCell="D30" sqref="D30:O30"/>
    </sheetView>
  </sheetViews>
  <sheetFormatPr defaultColWidth="11.453125" defaultRowHeight="12.5"/>
  <cols>
    <col min="1" max="1" width="1.36328125" style="193" hidden="1" customWidth="1"/>
    <col min="2" max="2" width="1.36328125" style="193" customWidth="1"/>
    <col min="3" max="3" width="3.36328125" style="193" customWidth="1"/>
    <col min="4" max="5" width="8.6328125" style="193" customWidth="1"/>
    <col min="6" max="9" width="11.453125" style="193"/>
    <col min="10" max="10" width="11.453125" style="193" customWidth="1"/>
    <col min="11" max="14" width="11.453125" style="193"/>
    <col min="15" max="15" width="1.36328125" style="193" customWidth="1"/>
    <col min="16" max="16384" width="11.453125" style="193"/>
  </cols>
  <sheetData>
    <row r="1" spans="2:15" ht="13.5" customHeight="1" thickBot="1"/>
    <row r="2" spans="2:15">
      <c r="B2" s="344"/>
      <c r="C2" s="345"/>
      <c r="D2" s="345"/>
      <c r="E2" s="346"/>
      <c r="F2" s="353" t="s">
        <v>0</v>
      </c>
      <c r="G2" s="354"/>
      <c r="H2" s="354"/>
      <c r="I2" s="354"/>
      <c r="J2" s="354"/>
      <c r="K2" s="354"/>
      <c r="L2" s="354"/>
      <c r="M2" s="354"/>
      <c r="N2" s="354"/>
      <c r="O2" s="355"/>
    </row>
    <row r="3" spans="2:15" ht="12.75" customHeight="1">
      <c r="B3" s="347"/>
      <c r="C3" s="348"/>
      <c r="D3" s="348"/>
      <c r="E3" s="349"/>
      <c r="F3" s="356"/>
      <c r="G3" s="357"/>
      <c r="H3" s="357"/>
      <c r="I3" s="357"/>
      <c r="J3" s="357"/>
      <c r="K3" s="357"/>
      <c r="L3" s="357"/>
      <c r="M3" s="357"/>
      <c r="N3" s="357"/>
      <c r="O3" s="358"/>
    </row>
    <row r="4" spans="2:15" ht="13" thickBot="1">
      <c r="B4" s="350"/>
      <c r="C4" s="351"/>
      <c r="D4" s="351"/>
      <c r="E4" s="352"/>
      <c r="F4" s="359"/>
      <c r="G4" s="360"/>
      <c r="H4" s="360"/>
      <c r="I4" s="360"/>
      <c r="J4" s="360"/>
      <c r="K4" s="360"/>
      <c r="L4" s="360"/>
      <c r="M4" s="360"/>
      <c r="N4" s="360"/>
      <c r="O4" s="361"/>
    </row>
    <row r="5" spans="2:15">
      <c r="B5" s="194"/>
      <c r="O5" s="195"/>
    </row>
    <row r="6" spans="2:15">
      <c r="B6" s="194"/>
      <c r="O6" s="195"/>
    </row>
    <row r="7" spans="2:15" ht="14">
      <c r="B7" s="194"/>
      <c r="C7" s="196" t="s">
        <v>1</v>
      </c>
      <c r="O7" s="195"/>
    </row>
    <row r="8" spans="2:15" ht="12.75" customHeight="1">
      <c r="B8" s="194"/>
      <c r="O8" s="195"/>
    </row>
    <row r="9" spans="2:15" ht="67.5" customHeight="1">
      <c r="B9" s="194"/>
      <c r="C9" s="340" t="s">
        <v>2</v>
      </c>
      <c r="D9" s="340"/>
      <c r="E9" s="340"/>
      <c r="F9" s="340"/>
      <c r="G9" s="340"/>
      <c r="H9" s="340"/>
      <c r="I9" s="340"/>
      <c r="J9" s="340"/>
      <c r="K9" s="340"/>
      <c r="L9" s="340"/>
      <c r="M9" s="340"/>
      <c r="N9" s="340"/>
      <c r="O9" s="195"/>
    </row>
    <row r="10" spans="2:15" ht="12.75" customHeight="1">
      <c r="B10" s="194"/>
      <c r="O10" s="195"/>
    </row>
    <row r="11" spans="2:15" ht="12.75" customHeight="1">
      <c r="B11" s="194"/>
      <c r="C11" s="197" t="s">
        <v>3</v>
      </c>
      <c r="O11" s="195"/>
    </row>
    <row r="12" spans="2:15">
      <c r="B12" s="194"/>
      <c r="D12" s="197" t="str">
        <f>"- quality risks can be avoided, detected and eliminated at the earliest possible phase"</f>
        <v>- quality risks can be avoided, detected and eliminated at the earliest possible phase</v>
      </c>
      <c r="O12" s="195"/>
    </row>
    <row r="13" spans="2:15">
      <c r="B13" s="194"/>
      <c r="D13" s="197" t="str">
        <f>"- lessons learned of other Bosch projects will be applied"</f>
        <v>- lessons learned of other Bosch projects will be applied</v>
      </c>
      <c r="O13" s="195"/>
    </row>
    <row r="14" spans="2:15">
      <c r="B14" s="194"/>
      <c r="D14" s="197" t="str">
        <f>"- Process-FMEA and the supplier's control plan are validated"</f>
        <v>- Process-FMEA and the supplier's control plan are validated</v>
      </c>
      <c r="O14" s="195"/>
    </row>
    <row r="15" spans="2:15">
      <c r="B15" s="194"/>
      <c r="D15" s="197" t="str">
        <f>"- zero-failure-goal is visibly implemented"</f>
        <v>- zero-failure-goal is visibly implemented</v>
      </c>
      <c r="O15" s="195"/>
    </row>
    <row r="16" spans="2:15">
      <c r="B16" s="194"/>
      <c r="D16" s="197" t="str">
        <f>"- In case of specific ppm/PLKZ agreements with the supplier, upper control limits will be met"</f>
        <v>- In case of specific ppm/PLKZ agreements with the supplier, upper control limits will be met</v>
      </c>
      <c r="O16" s="195"/>
    </row>
    <row r="17" spans="2:28">
      <c r="B17" s="194"/>
      <c r="O17" s="195"/>
    </row>
    <row r="18" spans="2:28" ht="12.75" customHeight="1">
      <c r="B18" s="194"/>
      <c r="C18" s="198"/>
      <c r="O18" s="195"/>
    </row>
    <row r="19" spans="2:28" ht="14">
      <c r="B19" s="194"/>
      <c r="C19" s="196" t="s">
        <v>4</v>
      </c>
      <c r="O19" s="195"/>
    </row>
    <row r="20" spans="2:28" ht="13">
      <c r="B20" s="194"/>
      <c r="C20" s="198"/>
      <c r="O20" s="195"/>
    </row>
    <row r="21" spans="2:28" s="197" customFormat="1" ht="103.5" customHeight="1">
      <c r="B21" s="199"/>
      <c r="C21" s="340" t="s">
        <v>5</v>
      </c>
      <c r="D21" s="340"/>
      <c r="E21" s="340"/>
      <c r="F21" s="340"/>
      <c r="G21" s="340"/>
      <c r="H21" s="340"/>
      <c r="I21" s="340"/>
      <c r="J21" s="340"/>
      <c r="K21" s="340"/>
      <c r="L21" s="340"/>
      <c r="M21" s="340"/>
      <c r="N21" s="340"/>
      <c r="O21" s="200"/>
    </row>
    <row r="22" spans="2:28">
      <c r="B22" s="194"/>
      <c r="O22" s="195"/>
    </row>
    <row r="23" spans="2:28">
      <c r="B23" s="194"/>
      <c r="O23" s="195"/>
    </row>
    <row r="24" spans="2:28" ht="14">
      <c r="B24" s="194"/>
      <c r="C24" s="196" t="s">
        <v>6</v>
      </c>
      <c r="O24" s="195"/>
    </row>
    <row r="25" spans="2:28">
      <c r="B25" s="194"/>
      <c r="O25" s="195"/>
    </row>
    <row r="26" spans="2:28" ht="40.5" customHeight="1">
      <c r="B26" s="194"/>
      <c r="C26" s="201" t="s">
        <v>7</v>
      </c>
      <c r="D26" s="340" t="s">
        <v>8</v>
      </c>
      <c r="E26" s="340"/>
      <c r="F26" s="340"/>
      <c r="G26" s="340"/>
      <c r="H26" s="340"/>
      <c r="I26" s="340"/>
      <c r="J26" s="340"/>
      <c r="K26" s="340"/>
      <c r="L26" s="340"/>
      <c r="M26" s="340"/>
      <c r="N26" s="340"/>
      <c r="O26" s="195"/>
      <c r="Q26" s="198"/>
    </row>
    <row r="27" spans="2:28" ht="6" customHeight="1">
      <c r="B27" s="194"/>
      <c r="C27" s="201"/>
      <c r="D27" s="180"/>
      <c r="E27" s="180"/>
      <c r="F27" s="180"/>
      <c r="G27" s="180"/>
      <c r="H27" s="180"/>
      <c r="I27" s="180"/>
      <c r="J27" s="180"/>
      <c r="K27" s="180"/>
      <c r="L27" s="180"/>
      <c r="M27" s="180"/>
      <c r="N27" s="180"/>
      <c r="O27" s="195"/>
      <c r="Q27" s="198"/>
    </row>
    <row r="28" spans="2:28" ht="42.75" customHeight="1">
      <c r="B28" s="194"/>
      <c r="C28" s="201" t="s">
        <v>9</v>
      </c>
      <c r="D28" s="340" t="s">
        <v>10</v>
      </c>
      <c r="E28" s="340"/>
      <c r="F28" s="340"/>
      <c r="G28" s="340"/>
      <c r="H28" s="340"/>
      <c r="I28" s="340"/>
      <c r="J28" s="340"/>
      <c r="K28" s="340"/>
      <c r="L28" s="340"/>
      <c r="M28" s="340"/>
      <c r="N28" s="340"/>
      <c r="O28" s="195"/>
      <c r="Q28" s="198"/>
    </row>
    <row r="29" spans="2:28" ht="6" customHeight="1">
      <c r="B29" s="194"/>
      <c r="O29" s="195"/>
      <c r="Q29" s="202"/>
    </row>
    <row r="30" spans="2:28">
      <c r="B30" s="194"/>
      <c r="C30" s="201" t="s">
        <v>11</v>
      </c>
      <c r="D30" s="342" t="s">
        <v>12</v>
      </c>
      <c r="E30" s="342"/>
      <c r="F30" s="342"/>
      <c r="G30" s="342"/>
      <c r="H30" s="342"/>
      <c r="I30" s="342"/>
      <c r="J30" s="342"/>
      <c r="K30" s="342"/>
      <c r="L30" s="342"/>
      <c r="M30" s="342"/>
      <c r="N30" s="342"/>
      <c r="O30" s="343"/>
      <c r="Q30" s="197"/>
      <c r="R30" s="203"/>
      <c r="S30" s="203"/>
      <c r="T30" s="203"/>
      <c r="U30" s="203"/>
      <c r="V30" s="203"/>
      <c r="W30" s="203"/>
      <c r="X30" s="203"/>
      <c r="Y30" s="203"/>
      <c r="Z30" s="203"/>
      <c r="AA30" s="203"/>
      <c r="AB30" s="203"/>
    </row>
    <row r="31" spans="2:28" ht="6" customHeight="1">
      <c r="B31" s="194"/>
      <c r="O31" s="195"/>
      <c r="Q31" s="202"/>
    </row>
    <row r="32" spans="2:28" ht="14.25" customHeight="1">
      <c r="B32" s="194"/>
      <c r="C32" s="201" t="s">
        <v>13</v>
      </c>
      <c r="D32" s="342" t="s">
        <v>14</v>
      </c>
      <c r="E32" s="342"/>
      <c r="F32" s="342"/>
      <c r="G32" s="342"/>
      <c r="H32" s="342"/>
      <c r="I32" s="342"/>
      <c r="J32" s="342"/>
      <c r="K32" s="342"/>
      <c r="L32" s="342"/>
      <c r="M32" s="342"/>
      <c r="N32" s="342"/>
      <c r="O32" s="343"/>
      <c r="Q32" s="197"/>
      <c r="R32" s="203"/>
      <c r="S32" s="203"/>
      <c r="T32" s="203"/>
      <c r="U32" s="203"/>
      <c r="V32" s="203"/>
      <c r="W32" s="203"/>
      <c r="X32" s="203"/>
      <c r="Y32" s="203"/>
      <c r="Z32" s="203"/>
      <c r="AA32" s="203"/>
      <c r="AB32" s="203"/>
    </row>
    <row r="33" spans="2:28" ht="6" customHeight="1">
      <c r="B33" s="194"/>
      <c r="O33" s="195"/>
      <c r="Q33" s="202"/>
    </row>
    <row r="34" spans="2:28" ht="26.25" customHeight="1">
      <c r="B34" s="194"/>
      <c r="C34" s="201" t="s">
        <v>15</v>
      </c>
      <c r="D34" s="340" t="s">
        <v>16</v>
      </c>
      <c r="E34" s="340"/>
      <c r="F34" s="340"/>
      <c r="G34" s="340"/>
      <c r="H34" s="340"/>
      <c r="I34" s="340"/>
      <c r="J34" s="340"/>
      <c r="K34" s="340"/>
      <c r="L34" s="340"/>
      <c r="M34" s="340"/>
      <c r="N34" s="340"/>
      <c r="O34" s="195"/>
      <c r="Q34" s="204"/>
      <c r="R34" s="205"/>
      <c r="S34" s="205"/>
      <c r="T34" s="205"/>
      <c r="U34" s="205"/>
      <c r="V34" s="205"/>
      <c r="W34" s="205"/>
      <c r="X34" s="205"/>
      <c r="Y34" s="205"/>
      <c r="Z34" s="205"/>
      <c r="AA34" s="205"/>
      <c r="AB34" s="205"/>
    </row>
    <row r="35" spans="2:28" ht="6" customHeight="1">
      <c r="B35" s="194"/>
      <c r="O35" s="195"/>
      <c r="Q35" s="202"/>
    </row>
    <row r="36" spans="2:28" ht="25.5" customHeight="1">
      <c r="B36" s="194"/>
      <c r="C36" s="201" t="s">
        <v>17</v>
      </c>
      <c r="D36" s="340" t="s">
        <v>18</v>
      </c>
      <c r="E36" s="340"/>
      <c r="F36" s="340"/>
      <c r="G36" s="340"/>
      <c r="H36" s="340"/>
      <c r="I36" s="340"/>
      <c r="J36" s="340"/>
      <c r="K36" s="340"/>
      <c r="L36" s="340"/>
      <c r="M36" s="340"/>
      <c r="N36" s="340"/>
      <c r="O36" s="195"/>
      <c r="Q36" s="206"/>
    </row>
    <row r="37" spans="2:28" ht="6" customHeight="1">
      <c r="B37" s="194"/>
      <c r="O37" s="195"/>
      <c r="Q37" s="206"/>
    </row>
    <row r="38" spans="2:28" ht="27" customHeight="1">
      <c r="B38" s="194"/>
      <c r="C38" s="197" t="s">
        <v>19</v>
      </c>
      <c r="D38" s="340" t="s">
        <v>20</v>
      </c>
      <c r="E38" s="340"/>
      <c r="F38" s="340"/>
      <c r="G38" s="340"/>
      <c r="H38" s="340"/>
      <c r="I38" s="340"/>
      <c r="J38" s="340"/>
      <c r="K38" s="340"/>
      <c r="L38" s="340"/>
      <c r="M38" s="340"/>
      <c r="N38" s="340"/>
      <c r="O38" s="195"/>
      <c r="Q38" s="197"/>
      <c r="R38" s="203"/>
      <c r="S38" s="203"/>
      <c r="T38" s="203"/>
      <c r="U38" s="203"/>
      <c r="V38" s="203"/>
      <c r="W38" s="203"/>
      <c r="X38" s="203"/>
      <c r="Y38" s="203"/>
      <c r="Z38" s="203"/>
      <c r="AA38" s="203"/>
      <c r="AB38" s="203"/>
    </row>
    <row r="39" spans="2:28" ht="12.75" customHeight="1">
      <c r="B39" s="194"/>
      <c r="O39" s="195"/>
      <c r="Q39" s="197"/>
      <c r="R39" s="203"/>
      <c r="S39" s="203"/>
      <c r="T39" s="203"/>
      <c r="U39" s="203"/>
      <c r="V39" s="203"/>
      <c r="W39" s="203"/>
      <c r="X39" s="203"/>
      <c r="Y39" s="203"/>
      <c r="Z39" s="203"/>
      <c r="AA39" s="203"/>
      <c r="AB39" s="203"/>
    </row>
    <row r="40" spans="2:28">
      <c r="B40" s="194"/>
      <c r="O40" s="195"/>
      <c r="Q40" s="202"/>
    </row>
    <row r="41" spans="2:28" ht="14">
      <c r="B41" s="194"/>
      <c r="C41" s="196" t="s">
        <v>21</v>
      </c>
      <c r="O41" s="195"/>
    </row>
    <row r="42" spans="2:28">
      <c r="B42" s="194"/>
      <c r="O42" s="195"/>
    </row>
    <row r="43" spans="2:28">
      <c r="B43" s="194"/>
      <c r="C43" s="341" t="s">
        <v>22</v>
      </c>
      <c r="D43" s="341"/>
      <c r="E43" s="341"/>
      <c r="F43" s="341"/>
      <c r="G43" s="341"/>
      <c r="H43" s="341"/>
      <c r="I43" s="341"/>
      <c r="J43" s="341"/>
      <c r="K43" s="341"/>
      <c r="L43" s="341"/>
      <c r="M43" s="341"/>
      <c r="N43" s="341"/>
      <c r="O43" s="195"/>
    </row>
    <row r="44" spans="2:28">
      <c r="B44" s="194"/>
      <c r="D44" s="341" t="str">
        <f>"- scope/duration specified in point 3 are fulfilled and exit criteria is met for all LCP-characteristics"</f>
        <v>- scope/duration specified in point 3 are fulfilled and exit criteria is met for all LCP-characteristics</v>
      </c>
      <c r="E44" s="341"/>
      <c r="F44" s="341"/>
      <c r="G44" s="341"/>
      <c r="H44" s="341"/>
      <c r="I44" s="341"/>
      <c r="J44" s="341"/>
      <c r="K44" s="341"/>
      <c r="L44" s="341"/>
      <c r="M44" s="341"/>
      <c r="N44" s="341"/>
      <c r="O44" s="195"/>
    </row>
    <row r="45" spans="2:28">
      <c r="B45" s="194"/>
      <c r="D45" s="341" t="str">
        <f>"- all corrective actions are completed and verified"</f>
        <v>- all corrective actions are completed and verified</v>
      </c>
      <c r="E45" s="341"/>
      <c r="F45" s="341"/>
      <c r="G45" s="341"/>
      <c r="H45" s="341"/>
      <c r="I45" s="341"/>
      <c r="J45" s="341"/>
      <c r="K45" s="341"/>
      <c r="L45" s="341"/>
      <c r="M45" s="341"/>
      <c r="N45" s="341"/>
      <c r="O45" s="195"/>
    </row>
    <row r="46" spans="2:28">
      <c r="B46" s="194"/>
      <c r="D46" s="341" t="str">
        <f>"- Early Production Containment results are implemented in Process-FMEA"</f>
        <v>- Early Production Containment results are implemented in Process-FMEA</v>
      </c>
      <c r="E46" s="341"/>
      <c r="F46" s="341"/>
      <c r="G46" s="341"/>
      <c r="H46" s="341"/>
      <c r="I46" s="341"/>
      <c r="J46" s="341"/>
      <c r="K46" s="341"/>
      <c r="L46" s="341"/>
      <c r="M46" s="341"/>
      <c r="N46" s="341"/>
      <c r="O46" s="195"/>
    </row>
    <row r="47" spans="2:28">
      <c r="B47" s="194"/>
      <c r="O47" s="195"/>
    </row>
    <row r="48" spans="2:28" ht="27" customHeight="1">
      <c r="B48" s="194"/>
      <c r="C48" s="340" t="s">
        <v>23</v>
      </c>
      <c r="D48" s="340"/>
      <c r="E48" s="340"/>
      <c r="F48" s="340"/>
      <c r="G48" s="340"/>
      <c r="H48" s="340"/>
      <c r="I48" s="340"/>
      <c r="J48" s="340"/>
      <c r="K48" s="340"/>
      <c r="L48" s="340"/>
      <c r="M48" s="340"/>
      <c r="N48" s="340"/>
      <c r="O48" s="195"/>
    </row>
    <row r="49" spans="2:15">
      <c r="B49" s="194"/>
      <c r="O49" s="195"/>
    </row>
    <row r="50" spans="2:15" ht="39" customHeight="1">
      <c r="B50" s="194"/>
      <c r="C50" s="340" t="s">
        <v>24</v>
      </c>
      <c r="D50" s="340"/>
      <c r="E50" s="340"/>
      <c r="F50" s="340"/>
      <c r="G50" s="340"/>
      <c r="H50" s="340"/>
      <c r="I50" s="340"/>
      <c r="J50" s="340"/>
      <c r="K50" s="340"/>
      <c r="L50" s="340"/>
      <c r="M50" s="340"/>
      <c r="N50" s="340"/>
      <c r="O50" s="195"/>
    </row>
    <row r="51" spans="2:15">
      <c r="B51" s="194"/>
      <c r="O51" s="195"/>
    </row>
    <row r="52" spans="2:15">
      <c r="B52" s="194"/>
      <c r="O52" s="195"/>
    </row>
    <row r="53" spans="2:15" ht="14">
      <c r="B53" s="194"/>
      <c r="C53" s="196" t="s">
        <v>25</v>
      </c>
      <c r="O53" s="195"/>
    </row>
    <row r="54" spans="2:15">
      <c r="B54" s="194"/>
      <c r="O54" s="195"/>
    </row>
    <row r="55" spans="2:15" ht="39.75" customHeight="1">
      <c r="B55" s="194"/>
      <c r="C55" s="340" t="s">
        <v>26</v>
      </c>
      <c r="D55" s="340"/>
      <c r="E55" s="340"/>
      <c r="F55" s="340"/>
      <c r="G55" s="340"/>
      <c r="H55" s="340"/>
      <c r="I55" s="340"/>
      <c r="J55" s="340"/>
      <c r="K55" s="340"/>
      <c r="L55" s="340"/>
      <c r="M55" s="340"/>
      <c r="N55" s="340"/>
      <c r="O55" s="195"/>
    </row>
    <row r="56" spans="2:15" ht="13" thickBot="1">
      <c r="B56" s="207"/>
      <c r="C56" s="208"/>
      <c r="D56" s="208"/>
      <c r="E56" s="208"/>
      <c r="F56" s="208"/>
      <c r="G56" s="208"/>
      <c r="H56" s="208"/>
      <c r="I56" s="208"/>
      <c r="J56" s="208"/>
      <c r="K56" s="208"/>
      <c r="L56" s="208"/>
      <c r="M56" s="208"/>
      <c r="N56" s="208"/>
      <c r="O56" s="209"/>
    </row>
  </sheetData>
  <mergeCells count="18">
    <mergeCell ref="B2:E4"/>
    <mergeCell ref="F2:O4"/>
    <mergeCell ref="C21:N21"/>
    <mergeCell ref="D26:N26"/>
    <mergeCell ref="D46:N46"/>
    <mergeCell ref="C43:N43"/>
    <mergeCell ref="D32:O32"/>
    <mergeCell ref="D38:N38"/>
    <mergeCell ref="C55:N55"/>
    <mergeCell ref="C48:N48"/>
    <mergeCell ref="C50:N50"/>
    <mergeCell ref="C9:N9"/>
    <mergeCell ref="D44:N44"/>
    <mergeCell ref="D45:N45"/>
    <mergeCell ref="D30:O30"/>
    <mergeCell ref="D36:N36"/>
    <mergeCell ref="D34:N34"/>
    <mergeCell ref="D28:N28"/>
  </mergeCells>
  <pageMargins left="0.70866141732283472" right="0.70866141732283472" top="0.78740157480314965" bottom="0.78740157480314965"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B1:M68"/>
  <sheetViews>
    <sheetView showGridLines="0" topLeftCell="A6" zoomScale="80" zoomScaleNormal="80" workbookViewId="0">
      <selection activeCell="C9" sqref="C9:C11"/>
    </sheetView>
  </sheetViews>
  <sheetFormatPr defaultColWidth="11.453125" defaultRowHeight="12.5"/>
  <cols>
    <col min="1" max="1" width="1.36328125" style="42" customWidth="1"/>
    <col min="2" max="2" width="35.36328125" style="42" customWidth="1"/>
    <col min="3" max="3" width="18.6328125" style="42" customWidth="1"/>
    <col min="4" max="4" width="17" style="42" customWidth="1"/>
    <col min="5" max="5" width="43.36328125" style="42" customWidth="1"/>
    <col min="6" max="6" width="16.36328125" style="42" customWidth="1"/>
    <col min="7" max="7" width="56.6328125" style="42" customWidth="1"/>
    <col min="8" max="8" width="9" style="42" customWidth="1"/>
    <col min="9" max="9" width="22.36328125" style="42" customWidth="1"/>
    <col min="10" max="11" width="11.453125" style="42"/>
    <col min="12" max="13" width="0" style="42" hidden="1" customWidth="1"/>
    <col min="14" max="16384" width="11.453125" style="42"/>
  </cols>
  <sheetData>
    <row r="1" spans="2:13" ht="13.5" customHeight="1" thickBot="1">
      <c r="B1" s="41"/>
      <c r="C1" s="41"/>
      <c r="I1" s="181"/>
    </row>
    <row r="2" spans="2:13" ht="34.5" customHeight="1" thickBot="1">
      <c r="B2" s="142"/>
      <c r="C2" s="372" t="s">
        <v>27</v>
      </c>
      <c r="D2" s="373"/>
      <c r="E2" s="373"/>
      <c r="F2" s="373"/>
      <c r="G2" s="374"/>
      <c r="H2" s="41"/>
      <c r="I2" s="41"/>
    </row>
    <row r="3" spans="2:13" ht="6" customHeight="1">
      <c r="B3" s="41"/>
      <c r="C3" s="41"/>
      <c r="D3" s="41"/>
      <c r="E3" s="41"/>
      <c r="I3" s="181"/>
    </row>
    <row r="4" spans="2:13" ht="39.75" customHeight="1">
      <c r="B4" s="140" t="s">
        <v>28</v>
      </c>
      <c r="C4" s="140" t="s">
        <v>29</v>
      </c>
      <c r="D4" s="140" t="s">
        <v>30</v>
      </c>
      <c r="E4" s="140" t="s">
        <v>31</v>
      </c>
      <c r="F4" s="140" t="s">
        <v>32</v>
      </c>
      <c r="G4" s="150" t="s">
        <v>33</v>
      </c>
      <c r="I4" s="143"/>
    </row>
    <row r="5" spans="2:13" ht="13">
      <c r="B5" s="151" t="s">
        <v>34</v>
      </c>
      <c r="C5" s="151"/>
      <c r="D5" s="151"/>
      <c r="E5" s="151"/>
      <c r="F5" s="151"/>
      <c r="G5" s="151"/>
      <c r="I5" s="143"/>
    </row>
    <row r="6" spans="2:13" ht="12.65" customHeight="1">
      <c r="B6" s="362" t="s">
        <v>35</v>
      </c>
      <c r="C6" s="365" t="s">
        <v>36</v>
      </c>
      <c r="D6" s="365"/>
      <c r="E6" s="154"/>
      <c r="F6" s="144"/>
      <c r="G6" s="182"/>
    </row>
    <row r="7" spans="2:13" ht="12.65" customHeight="1">
      <c r="B7" s="363"/>
      <c r="C7" s="366"/>
      <c r="D7" s="366"/>
      <c r="E7" s="154"/>
      <c r="F7" s="144"/>
      <c r="G7" s="182"/>
      <c r="L7" s="42" t="s">
        <v>37</v>
      </c>
      <c r="M7" s="42" t="s">
        <v>37</v>
      </c>
    </row>
    <row r="8" spans="2:13" ht="12.65" customHeight="1">
      <c r="B8" s="364"/>
      <c r="C8" s="367"/>
      <c r="D8" s="367"/>
      <c r="E8" s="154"/>
      <c r="F8" s="144"/>
      <c r="G8" s="182"/>
      <c r="L8" s="42" t="s">
        <v>38</v>
      </c>
      <c r="M8" s="42" t="s">
        <v>38</v>
      </c>
    </row>
    <row r="9" spans="2:13" ht="12.65" customHeight="1">
      <c r="B9" s="362" t="s">
        <v>39</v>
      </c>
      <c r="C9" s="368" t="s">
        <v>40</v>
      </c>
      <c r="D9" s="365"/>
      <c r="E9" s="154"/>
      <c r="F9" s="144"/>
      <c r="G9" s="182"/>
      <c r="L9" s="42" t="s">
        <v>41</v>
      </c>
    </row>
    <row r="10" spans="2:13" ht="12.65" customHeight="1">
      <c r="B10" s="363"/>
      <c r="C10" s="366"/>
      <c r="D10" s="366"/>
      <c r="E10" s="154"/>
      <c r="F10" s="144"/>
      <c r="G10" s="182"/>
    </row>
    <row r="11" spans="2:13" ht="12.65" customHeight="1">
      <c r="B11" s="364"/>
      <c r="C11" s="367"/>
      <c r="D11" s="367"/>
      <c r="E11" s="154"/>
      <c r="F11" s="144"/>
      <c r="G11" s="182"/>
    </row>
    <row r="12" spans="2:13" ht="12.65" customHeight="1">
      <c r="B12" s="362" t="s">
        <v>42</v>
      </c>
      <c r="C12" s="365" t="s">
        <v>43</v>
      </c>
      <c r="D12" s="365"/>
      <c r="E12" s="154"/>
      <c r="F12" s="144"/>
      <c r="G12" s="182"/>
    </row>
    <row r="13" spans="2:13" ht="12.65" customHeight="1">
      <c r="B13" s="363"/>
      <c r="C13" s="366"/>
      <c r="D13" s="366"/>
      <c r="E13" s="154"/>
      <c r="F13" s="144"/>
      <c r="G13" s="182"/>
    </row>
    <row r="14" spans="2:13" ht="12.65" customHeight="1">
      <c r="B14" s="364"/>
      <c r="C14" s="367"/>
      <c r="D14" s="367"/>
      <c r="E14" s="154"/>
      <c r="F14" s="144"/>
      <c r="G14" s="182"/>
    </row>
    <row r="15" spans="2:13" ht="12.65" customHeight="1">
      <c r="B15" s="362" t="s">
        <v>44</v>
      </c>
      <c r="C15" s="365" t="s">
        <v>45</v>
      </c>
      <c r="D15" s="365"/>
      <c r="E15" s="154"/>
      <c r="F15" s="144"/>
      <c r="G15" s="182"/>
    </row>
    <row r="16" spans="2:13" ht="12.65" customHeight="1">
      <c r="B16" s="363"/>
      <c r="C16" s="366"/>
      <c r="D16" s="366"/>
      <c r="E16" s="154"/>
      <c r="F16" s="144"/>
      <c r="G16" s="182"/>
    </row>
    <row r="17" spans="2:7" ht="12.65" customHeight="1">
      <c r="B17" s="363"/>
      <c r="C17" s="366"/>
      <c r="D17" s="367"/>
      <c r="E17" s="154"/>
      <c r="F17" s="144"/>
      <c r="G17" s="182"/>
    </row>
    <row r="18" spans="2:7" ht="12.65" customHeight="1">
      <c r="B18" s="362" t="s">
        <v>46</v>
      </c>
      <c r="C18" s="365" t="s">
        <v>36</v>
      </c>
      <c r="D18" s="365"/>
      <c r="E18" s="154"/>
      <c r="F18" s="144"/>
      <c r="G18" s="182"/>
    </row>
    <row r="19" spans="2:7" ht="12.65" customHeight="1">
      <c r="B19" s="363"/>
      <c r="C19" s="366"/>
      <c r="D19" s="366"/>
      <c r="E19" s="154"/>
      <c r="F19" s="144"/>
      <c r="G19" s="182"/>
    </row>
    <row r="20" spans="2:7" ht="12.65" customHeight="1">
      <c r="B20" s="364"/>
      <c r="C20" s="367"/>
      <c r="D20" s="367"/>
      <c r="E20" s="154"/>
      <c r="F20" s="144"/>
      <c r="G20" s="182"/>
    </row>
    <row r="21" spans="2:7" ht="12.65" customHeight="1">
      <c r="B21" s="362" t="s">
        <v>47</v>
      </c>
      <c r="C21" s="368" t="s">
        <v>48</v>
      </c>
      <c r="D21" s="365"/>
      <c r="E21" s="154"/>
      <c r="F21" s="144"/>
      <c r="G21" s="182"/>
    </row>
    <row r="22" spans="2:7" ht="12.65" customHeight="1">
      <c r="B22" s="363"/>
      <c r="C22" s="379"/>
      <c r="D22" s="366"/>
      <c r="E22" s="154"/>
      <c r="F22" s="144"/>
      <c r="G22" s="182"/>
    </row>
    <row r="23" spans="2:7" ht="12.65" customHeight="1">
      <c r="B23" s="364"/>
      <c r="C23" s="380"/>
      <c r="D23" s="367"/>
      <c r="E23" s="154"/>
      <c r="F23" s="144"/>
      <c r="G23" s="182"/>
    </row>
    <row r="24" spans="2:7" ht="12.65" customHeight="1">
      <c r="B24" s="362" t="s">
        <v>49</v>
      </c>
      <c r="C24" s="365" t="s">
        <v>43</v>
      </c>
      <c r="D24" s="365"/>
      <c r="E24" s="154"/>
      <c r="F24" s="144"/>
      <c r="G24" s="182"/>
    </row>
    <row r="25" spans="2:7" ht="12.65" customHeight="1">
      <c r="B25" s="363"/>
      <c r="C25" s="366"/>
      <c r="D25" s="366"/>
      <c r="E25" s="154"/>
      <c r="F25" s="144"/>
      <c r="G25" s="182"/>
    </row>
    <row r="26" spans="2:7" ht="12.65" customHeight="1">
      <c r="B26" s="364"/>
      <c r="C26" s="367"/>
      <c r="D26" s="367"/>
      <c r="E26" s="154"/>
      <c r="F26" s="144"/>
      <c r="G26" s="182"/>
    </row>
    <row r="27" spans="2:7" ht="12.65" customHeight="1">
      <c r="B27" s="362" t="s">
        <v>50</v>
      </c>
      <c r="C27" s="368" t="s">
        <v>51</v>
      </c>
      <c r="D27" s="365"/>
      <c r="E27" s="154"/>
      <c r="F27" s="144"/>
      <c r="G27" s="182"/>
    </row>
    <row r="28" spans="2:7" ht="12.65" customHeight="1">
      <c r="B28" s="363"/>
      <c r="C28" s="366"/>
      <c r="D28" s="366"/>
      <c r="E28" s="154"/>
      <c r="F28" s="144"/>
      <c r="G28" s="182"/>
    </row>
    <row r="29" spans="2:7" ht="12.65" customHeight="1">
      <c r="B29" s="363"/>
      <c r="C29" s="366"/>
      <c r="D29" s="366"/>
      <c r="E29" s="154"/>
      <c r="F29" s="144"/>
      <c r="G29" s="182"/>
    </row>
    <row r="30" spans="2:7" ht="12.65" customHeight="1">
      <c r="B30" s="369" t="s">
        <v>52</v>
      </c>
      <c r="C30" s="365" t="s">
        <v>53</v>
      </c>
      <c r="D30" s="365"/>
      <c r="E30" s="154"/>
      <c r="F30" s="144"/>
      <c r="G30" s="182"/>
    </row>
    <row r="31" spans="2:7" ht="12.65" customHeight="1">
      <c r="B31" s="363"/>
      <c r="C31" s="366"/>
      <c r="D31" s="366"/>
      <c r="E31" s="154"/>
      <c r="F31" s="144"/>
      <c r="G31" s="182"/>
    </row>
    <row r="32" spans="2:7" ht="14.25" customHeight="1">
      <c r="B32" s="364"/>
      <c r="C32" s="367"/>
      <c r="D32" s="367"/>
      <c r="E32" s="154"/>
      <c r="F32" s="144"/>
      <c r="G32" s="182"/>
    </row>
    <row r="33" spans="2:7" ht="12.65" customHeight="1">
      <c r="B33" s="149" t="s">
        <v>54</v>
      </c>
      <c r="C33" s="148"/>
      <c r="D33" s="183"/>
      <c r="E33" s="184"/>
      <c r="F33" s="185"/>
      <c r="G33" s="186"/>
    </row>
    <row r="34" spans="2:7" ht="12.65" customHeight="1">
      <c r="B34" s="362" t="s">
        <v>55</v>
      </c>
      <c r="C34" s="365" t="s">
        <v>36</v>
      </c>
      <c r="D34" s="381"/>
      <c r="E34" s="154"/>
      <c r="F34" s="144"/>
      <c r="G34" s="182"/>
    </row>
    <row r="35" spans="2:7" ht="12.65" customHeight="1">
      <c r="B35" s="363"/>
      <c r="C35" s="375"/>
      <c r="D35" s="381"/>
      <c r="E35" s="154"/>
      <c r="F35" s="144"/>
      <c r="G35" s="182"/>
    </row>
    <row r="36" spans="2:7" ht="12.65" customHeight="1">
      <c r="B36" s="364"/>
      <c r="C36" s="376"/>
      <c r="D36" s="381"/>
      <c r="E36" s="154"/>
      <c r="F36" s="144"/>
      <c r="G36" s="182"/>
    </row>
    <row r="37" spans="2:7" ht="12.65" customHeight="1">
      <c r="B37" s="362" t="s">
        <v>56</v>
      </c>
      <c r="C37" s="365" t="s">
        <v>36</v>
      </c>
      <c r="D37" s="381"/>
      <c r="E37" s="154"/>
      <c r="F37" s="144"/>
      <c r="G37" s="182"/>
    </row>
    <row r="38" spans="2:7" ht="12.65" customHeight="1">
      <c r="B38" s="363"/>
      <c r="C38" s="375"/>
      <c r="D38" s="381"/>
      <c r="E38" s="154"/>
      <c r="F38" s="144"/>
      <c r="G38" s="182"/>
    </row>
    <row r="39" spans="2:7" ht="12.65" customHeight="1">
      <c r="B39" s="364"/>
      <c r="C39" s="376"/>
      <c r="D39" s="381"/>
      <c r="E39" s="154"/>
      <c r="F39" s="144"/>
      <c r="G39" s="182"/>
    </row>
    <row r="40" spans="2:7" ht="12.65" customHeight="1">
      <c r="B40" s="362" t="s">
        <v>57</v>
      </c>
      <c r="C40" s="368" t="s">
        <v>58</v>
      </c>
      <c r="D40" s="365"/>
      <c r="E40" s="154"/>
      <c r="F40" s="144"/>
      <c r="G40" s="182"/>
    </row>
    <row r="41" spans="2:7" ht="12.65" customHeight="1">
      <c r="B41" s="363"/>
      <c r="C41" s="366"/>
      <c r="D41" s="366"/>
      <c r="E41" s="154"/>
      <c r="F41" s="144"/>
      <c r="G41" s="182"/>
    </row>
    <row r="42" spans="2:7" ht="12.65" customHeight="1">
      <c r="B42" s="364"/>
      <c r="C42" s="367"/>
      <c r="D42" s="367"/>
      <c r="E42" s="154"/>
      <c r="F42" s="144"/>
      <c r="G42" s="182"/>
    </row>
    <row r="43" spans="2:7" ht="12.65" customHeight="1">
      <c r="B43" s="362" t="s">
        <v>59</v>
      </c>
      <c r="C43" s="368" t="s">
        <v>58</v>
      </c>
      <c r="D43" s="365"/>
      <c r="E43" s="154"/>
      <c r="F43" s="144"/>
      <c r="G43" s="182"/>
    </row>
    <row r="44" spans="2:7" ht="12.65" customHeight="1">
      <c r="B44" s="363"/>
      <c r="C44" s="366"/>
      <c r="D44" s="366"/>
      <c r="E44" s="154"/>
      <c r="F44" s="144"/>
      <c r="G44" s="182"/>
    </row>
    <row r="45" spans="2:7" ht="12.65" customHeight="1">
      <c r="B45" s="364"/>
      <c r="C45" s="367"/>
      <c r="D45" s="367"/>
      <c r="E45" s="154"/>
      <c r="F45" s="144"/>
      <c r="G45" s="182"/>
    </row>
    <row r="46" spans="2:7" ht="12.65" customHeight="1">
      <c r="B46" s="362" t="s">
        <v>60</v>
      </c>
      <c r="C46" s="368" t="s">
        <v>58</v>
      </c>
      <c r="D46" s="365"/>
      <c r="E46" s="154"/>
      <c r="F46" s="144"/>
      <c r="G46" s="182"/>
    </row>
    <row r="47" spans="2:7" ht="12.65" customHeight="1">
      <c r="B47" s="363"/>
      <c r="C47" s="366"/>
      <c r="D47" s="366"/>
      <c r="E47" s="154"/>
      <c r="F47" s="144"/>
      <c r="G47" s="182"/>
    </row>
    <row r="48" spans="2:7" ht="12.65" customHeight="1">
      <c r="B48" s="364"/>
      <c r="C48" s="367"/>
      <c r="D48" s="367"/>
      <c r="E48" s="154"/>
      <c r="F48" s="144"/>
      <c r="G48" s="182"/>
    </row>
    <row r="49" spans="2:7" ht="12.65" customHeight="1">
      <c r="B49" s="369" t="s">
        <v>61</v>
      </c>
      <c r="C49" s="365" t="s">
        <v>62</v>
      </c>
      <c r="D49" s="365"/>
      <c r="E49" s="154"/>
      <c r="F49" s="144"/>
      <c r="G49" s="182"/>
    </row>
    <row r="50" spans="2:7" ht="12.65" customHeight="1">
      <c r="B50" s="370"/>
      <c r="C50" s="366"/>
      <c r="D50" s="366"/>
      <c r="E50" s="154"/>
      <c r="F50" s="144"/>
      <c r="G50" s="182"/>
    </row>
    <row r="51" spans="2:7" ht="12.65" customHeight="1">
      <c r="B51" s="371"/>
      <c r="C51" s="367"/>
      <c r="D51" s="367"/>
      <c r="E51" s="154"/>
      <c r="F51" s="144"/>
      <c r="G51" s="182"/>
    </row>
    <row r="52" spans="2:7" ht="12.65" customHeight="1">
      <c r="B52" s="362" t="s">
        <v>63</v>
      </c>
      <c r="C52" s="365" t="s">
        <v>62</v>
      </c>
      <c r="D52" s="365"/>
      <c r="E52" s="154"/>
      <c r="F52" s="144"/>
      <c r="G52" s="182"/>
    </row>
    <row r="53" spans="2:7" ht="12.65" customHeight="1">
      <c r="B53" s="363"/>
      <c r="C53" s="366"/>
      <c r="D53" s="366"/>
      <c r="E53" s="154"/>
      <c r="F53" s="144"/>
      <c r="G53" s="182"/>
    </row>
    <row r="54" spans="2:7" ht="12.65" customHeight="1">
      <c r="B54" s="364"/>
      <c r="C54" s="367"/>
      <c r="D54" s="367"/>
      <c r="E54" s="154"/>
      <c r="F54" s="144"/>
      <c r="G54" s="182"/>
    </row>
    <row r="55" spans="2:7" ht="12.65" customHeight="1">
      <c r="B55" s="369" t="s">
        <v>64</v>
      </c>
      <c r="C55" s="365" t="s">
        <v>65</v>
      </c>
      <c r="D55" s="365"/>
      <c r="E55" s="154"/>
      <c r="F55" s="144"/>
      <c r="G55" s="182"/>
    </row>
    <row r="56" spans="2:7" ht="12.65" customHeight="1">
      <c r="B56" s="370"/>
      <c r="C56" s="377"/>
      <c r="D56" s="366"/>
      <c r="E56" s="154"/>
      <c r="F56" s="144"/>
      <c r="G56" s="182"/>
    </row>
    <row r="57" spans="2:7" ht="12.65" customHeight="1">
      <c r="B57" s="371"/>
      <c r="C57" s="378"/>
      <c r="D57" s="367"/>
      <c r="E57" s="154"/>
      <c r="F57" s="144"/>
      <c r="G57" s="182"/>
    </row>
    <row r="58" spans="2:7">
      <c r="B58" s="369" t="s">
        <v>66</v>
      </c>
      <c r="C58" s="368" t="s">
        <v>67</v>
      </c>
      <c r="D58" s="365"/>
      <c r="E58" s="187"/>
      <c r="F58" s="188"/>
      <c r="G58" s="189"/>
    </row>
    <row r="59" spans="2:7">
      <c r="B59" s="370"/>
      <c r="C59" s="366"/>
      <c r="D59" s="366"/>
      <c r="E59" s="190"/>
      <c r="F59" s="188"/>
      <c r="G59" s="189"/>
    </row>
    <row r="60" spans="2:7">
      <c r="B60" s="371"/>
      <c r="C60" s="367"/>
      <c r="D60" s="367"/>
      <c r="E60" s="191"/>
      <c r="F60" s="144"/>
      <c r="G60" s="182"/>
    </row>
    <row r="61" spans="2:7" ht="13">
      <c r="B61" s="143"/>
      <c r="D61" s="192"/>
    </row>
    <row r="62" spans="2:7" ht="13">
      <c r="B62" s="143"/>
    </row>
    <row r="63" spans="2:7" ht="13">
      <c r="B63" s="152" t="s">
        <v>68</v>
      </c>
    </row>
    <row r="64" spans="2:7" ht="13">
      <c r="B64" s="153" t="s">
        <v>69</v>
      </c>
    </row>
    <row r="65" spans="2:2" ht="13">
      <c r="B65" s="153" t="s">
        <v>70</v>
      </c>
    </row>
    <row r="66" spans="2:2" ht="13">
      <c r="B66" s="153" t="s">
        <v>71</v>
      </c>
    </row>
    <row r="67" spans="2:2" ht="13">
      <c r="B67" s="153" t="s">
        <v>72</v>
      </c>
    </row>
    <row r="68" spans="2:2" ht="13">
      <c r="B68" s="153" t="s">
        <v>73</v>
      </c>
    </row>
  </sheetData>
  <mergeCells count="55">
    <mergeCell ref="B6:B8"/>
    <mergeCell ref="C6:C8"/>
    <mergeCell ref="D6:D8"/>
    <mergeCell ref="B24:B26"/>
    <mergeCell ref="C24:C26"/>
    <mergeCell ref="C9:C11"/>
    <mergeCell ref="C12:C14"/>
    <mergeCell ref="C15:C17"/>
    <mergeCell ref="C18:C20"/>
    <mergeCell ref="D24:D26"/>
    <mergeCell ref="B9:B11"/>
    <mergeCell ref="B12:B14"/>
    <mergeCell ref="B15:B17"/>
    <mergeCell ref="B18:B20"/>
    <mergeCell ref="C37:C39"/>
    <mergeCell ref="D21:D23"/>
    <mergeCell ref="B34:B36"/>
    <mergeCell ref="C21:C23"/>
    <mergeCell ref="C27:C29"/>
    <mergeCell ref="B27:B29"/>
    <mergeCell ref="D34:D36"/>
    <mergeCell ref="D37:D39"/>
    <mergeCell ref="B37:B39"/>
    <mergeCell ref="B30:B32"/>
    <mergeCell ref="C30:C32"/>
    <mergeCell ref="D30:D32"/>
    <mergeCell ref="B58:B60"/>
    <mergeCell ref="B55:B57"/>
    <mergeCell ref="C2:G2"/>
    <mergeCell ref="D9:D11"/>
    <mergeCell ref="D12:D14"/>
    <mergeCell ref="D15:D17"/>
    <mergeCell ref="D18:D20"/>
    <mergeCell ref="D27:D29"/>
    <mergeCell ref="B21:B23"/>
    <mergeCell ref="C34:C36"/>
    <mergeCell ref="C55:C57"/>
    <mergeCell ref="D46:D48"/>
    <mergeCell ref="B40:B42"/>
    <mergeCell ref="B43:B45"/>
    <mergeCell ref="B46:B48"/>
    <mergeCell ref="B49:B51"/>
    <mergeCell ref="C40:C42"/>
    <mergeCell ref="C43:C45"/>
    <mergeCell ref="C46:C48"/>
    <mergeCell ref="D55:D57"/>
    <mergeCell ref="D58:D60"/>
    <mergeCell ref="D40:D42"/>
    <mergeCell ref="D43:D45"/>
    <mergeCell ref="C58:C60"/>
    <mergeCell ref="B52:B54"/>
    <mergeCell ref="C49:C51"/>
    <mergeCell ref="C52:C54"/>
    <mergeCell ref="D49:D51"/>
    <mergeCell ref="D52:D54"/>
  </mergeCells>
  <conditionalFormatting sqref="D6:D34 D37 D40:D58">
    <cfRule type="containsText" dxfId="23" priority="2" operator="containsText" text="yes">
      <formula>NOT(ISERROR(SEARCH("yes",D6)))</formula>
    </cfRule>
  </conditionalFormatting>
  <dataValidations count="2">
    <dataValidation type="list" allowBlank="1" showInputMessage="1" showErrorMessage="1" sqref="D37 D40:D58 D6:D34" xr:uid="{00000000-0002-0000-0100-000000000000}">
      <formula1>$L$6:$L$9</formula1>
    </dataValidation>
    <dataValidation type="list" allowBlank="1" showInputMessage="1" showErrorMessage="1" sqref="F6:F60" xr:uid="{00000000-0002-0000-0100-000001000000}">
      <formula1>$M$6:$M$8</formula1>
    </dataValidation>
  </dataValidations>
  <pageMargins left="0.70866141732283472" right="0.70866141732283472" top="0.78740157480314965" bottom="0.78740157480314965"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V75"/>
  <sheetViews>
    <sheetView showGridLines="0" tabSelected="1" topLeftCell="B19" zoomScale="60" zoomScaleNormal="60" workbookViewId="0">
      <selection activeCell="AB21" sqref="AB21:AG21"/>
    </sheetView>
  </sheetViews>
  <sheetFormatPr defaultColWidth="5.6328125" defaultRowHeight="12.5"/>
  <cols>
    <col min="1" max="1" width="6.453125" customWidth="1"/>
    <col min="2" max="2" width="22.453125" customWidth="1"/>
    <col min="3" max="3" width="3.54296875" customWidth="1"/>
    <col min="7" max="7" width="14.7265625" customWidth="1"/>
    <col min="8" max="8" width="10.6328125" customWidth="1"/>
    <col min="9" max="9" width="10.81640625" customWidth="1"/>
    <col min="10" max="10" width="11.26953125" customWidth="1"/>
    <col min="13" max="13" width="5.54296875" customWidth="1"/>
    <col min="15" max="15" width="5.54296875" customWidth="1"/>
    <col min="17" max="17" width="7.453125" customWidth="1"/>
    <col min="18" max="18" width="3.26953125" customWidth="1"/>
    <col min="19" max="19" width="11.81640625" customWidth="1"/>
    <col min="20" max="21" width="6.6328125" customWidth="1"/>
    <col min="22" max="22" width="1.81640625" customWidth="1"/>
    <col min="23" max="23" width="9.453125" customWidth="1"/>
    <col min="24" max="24" width="10.08984375" customWidth="1"/>
    <col min="25" max="25" width="7.54296875" customWidth="1"/>
    <col min="26" max="26" width="10.453125" customWidth="1"/>
    <col min="27" max="27" width="16.90625" customWidth="1"/>
    <col min="28" max="28" width="5.6328125" customWidth="1"/>
    <col min="33" max="33" width="5.54296875" customWidth="1"/>
    <col min="34" max="34" width="7.54296875" customWidth="1"/>
    <col min="35" max="35" width="13.1796875" customWidth="1"/>
    <col min="40" max="40" width="5.6328125" hidden="1" customWidth="1"/>
  </cols>
  <sheetData>
    <row r="1" spans="2:36" ht="13" thickBot="1"/>
    <row r="2" spans="2:36" ht="12.75" customHeight="1">
      <c r="B2" s="304"/>
      <c r="C2" s="309" t="s">
        <v>74</v>
      </c>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1"/>
    </row>
    <row r="3" spans="2:36" ht="12.75" customHeight="1">
      <c r="B3" s="305"/>
      <c r="C3" s="312"/>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4"/>
    </row>
    <row r="4" spans="2:36" ht="13.5" customHeight="1" thickBot="1">
      <c r="B4" s="306"/>
      <c r="C4" s="315"/>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7"/>
    </row>
    <row r="5" spans="2:36" ht="6" customHeight="1" thickBot="1"/>
    <row r="6" spans="2:36">
      <c r="B6" s="288" t="s">
        <v>75</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1"/>
    </row>
    <row r="7" spans="2:36">
      <c r="B7" s="289"/>
      <c r="C7" s="1"/>
      <c r="D7" s="94" t="s">
        <v>76</v>
      </c>
      <c r="E7" s="1"/>
      <c r="F7" s="1"/>
      <c r="G7" s="1"/>
      <c r="H7" s="308" t="s">
        <v>223</v>
      </c>
      <c r="I7" s="308"/>
      <c r="J7" s="308"/>
      <c r="K7" s="308"/>
      <c r="L7" s="308"/>
      <c r="M7" s="308"/>
      <c r="N7" s="1"/>
      <c r="O7" s="1" t="s">
        <v>77</v>
      </c>
      <c r="P7" s="1"/>
      <c r="Q7" s="1"/>
      <c r="R7" s="1"/>
      <c r="S7" s="308" t="s">
        <v>223</v>
      </c>
      <c r="T7" s="308"/>
      <c r="U7" s="308"/>
      <c r="V7" s="308"/>
      <c r="W7" s="308"/>
      <c r="X7" s="308"/>
      <c r="Y7" s="1"/>
      <c r="Z7" s="1" t="s">
        <v>78</v>
      </c>
      <c r="AA7" s="1"/>
      <c r="AB7" s="318" t="s">
        <v>79</v>
      </c>
      <c r="AC7" s="319"/>
      <c r="AD7" s="319"/>
      <c r="AE7" s="319"/>
      <c r="AF7" s="319"/>
      <c r="AG7" s="319"/>
      <c r="AH7" s="319"/>
      <c r="AI7" s="320"/>
      <c r="AJ7" s="12"/>
    </row>
    <row r="8" spans="2:36">
      <c r="B8" s="289"/>
      <c r="C8" s="1"/>
      <c r="D8" s="94" t="s">
        <v>80</v>
      </c>
      <c r="E8" s="1"/>
      <c r="F8" s="1"/>
      <c r="G8" s="1"/>
      <c r="H8" s="308" t="s">
        <v>223</v>
      </c>
      <c r="I8" s="308"/>
      <c r="J8" s="308"/>
      <c r="K8" s="308"/>
      <c r="L8" s="308"/>
      <c r="M8" s="308"/>
      <c r="N8" s="1"/>
      <c r="O8" s="1" t="s">
        <v>81</v>
      </c>
      <c r="P8" s="1"/>
      <c r="Q8" s="1"/>
      <c r="R8" s="1"/>
      <c r="S8" s="308" t="s">
        <v>223</v>
      </c>
      <c r="T8" s="308"/>
      <c r="U8" s="308"/>
      <c r="V8" s="308"/>
      <c r="W8" s="308"/>
      <c r="X8" s="308"/>
      <c r="Y8" s="1"/>
      <c r="Z8" s="1"/>
      <c r="AA8" s="1"/>
      <c r="AB8" s="318" t="s">
        <v>82</v>
      </c>
      <c r="AC8" s="319"/>
      <c r="AD8" s="319"/>
      <c r="AE8" s="319"/>
      <c r="AF8" s="319"/>
      <c r="AG8" s="319"/>
      <c r="AH8" s="319"/>
      <c r="AI8" s="320"/>
      <c r="AJ8" s="12"/>
    </row>
    <row r="9" spans="2:36">
      <c r="B9" s="289"/>
      <c r="C9" s="1"/>
      <c r="D9" s="94" t="s">
        <v>83</v>
      </c>
      <c r="E9" s="1"/>
      <c r="F9" s="1"/>
      <c r="G9" s="1"/>
      <c r="H9" s="308" t="s">
        <v>223</v>
      </c>
      <c r="I9" s="308"/>
      <c r="J9" s="308"/>
      <c r="K9" s="308"/>
      <c r="L9" s="308"/>
      <c r="M9" s="308"/>
      <c r="N9" s="1"/>
      <c r="O9" s="1" t="s">
        <v>84</v>
      </c>
      <c r="P9" s="1"/>
      <c r="Q9" s="1"/>
      <c r="R9" s="1"/>
      <c r="S9" s="308" t="s">
        <v>223</v>
      </c>
      <c r="T9" s="308"/>
      <c r="U9" s="308"/>
      <c r="V9" s="308"/>
      <c r="W9" s="308"/>
      <c r="X9" s="308"/>
      <c r="Y9" s="1"/>
      <c r="Z9" s="1"/>
      <c r="AA9" s="1"/>
      <c r="AB9" s="323" t="s">
        <v>85</v>
      </c>
      <c r="AC9" s="324"/>
      <c r="AD9" s="324"/>
      <c r="AE9" s="324"/>
      <c r="AF9" s="324"/>
      <c r="AG9" s="324"/>
      <c r="AH9" s="324"/>
      <c r="AI9" s="325"/>
      <c r="AJ9" s="12"/>
    </row>
    <row r="10" spans="2:36">
      <c r="B10" s="289"/>
      <c r="C10" s="1"/>
      <c r="D10" s="307"/>
      <c r="E10" s="307"/>
      <c r="F10" s="307"/>
      <c r="G10" s="307"/>
      <c r="H10" s="307"/>
      <c r="I10" s="1"/>
      <c r="J10" s="1"/>
      <c r="K10" s="1"/>
      <c r="L10" s="1"/>
      <c r="M10" s="1"/>
      <c r="N10" s="1"/>
      <c r="O10" s="1" t="s">
        <v>86</v>
      </c>
      <c r="P10" s="1"/>
      <c r="Q10" s="1"/>
      <c r="R10" s="1"/>
      <c r="S10" s="308" t="s">
        <v>223</v>
      </c>
      <c r="T10" s="308"/>
      <c r="U10" s="308"/>
      <c r="V10" s="308"/>
      <c r="W10" s="308"/>
      <c r="X10" s="308"/>
      <c r="Y10" s="1"/>
      <c r="Z10" s="1"/>
      <c r="AA10" s="1"/>
      <c r="AB10" s="323" t="s">
        <v>87</v>
      </c>
      <c r="AC10" s="324"/>
      <c r="AD10" s="324"/>
      <c r="AE10" s="324"/>
      <c r="AF10" s="324"/>
      <c r="AG10" s="324"/>
      <c r="AH10" s="324"/>
      <c r="AI10" s="325"/>
      <c r="AJ10" s="12"/>
    </row>
    <row r="11" spans="2:36">
      <c r="B11" s="289"/>
      <c r="C11" s="1"/>
      <c r="D11" s="1" t="s">
        <v>88</v>
      </c>
      <c r="E11" s="1"/>
      <c r="F11" s="1"/>
      <c r="G11" s="1"/>
      <c r="H11" s="308" t="s">
        <v>223</v>
      </c>
      <c r="I11" s="308"/>
      <c r="J11" s="308"/>
      <c r="K11" s="308"/>
      <c r="L11" s="308"/>
      <c r="M11" s="308"/>
      <c r="N11" s="1"/>
      <c r="O11" s="1"/>
      <c r="P11" s="1"/>
      <c r="Q11" s="1"/>
      <c r="R11" s="1"/>
      <c r="S11" s="1"/>
      <c r="T11" s="1"/>
      <c r="U11" s="1"/>
      <c r="V11" s="1"/>
      <c r="W11" s="1"/>
      <c r="X11" s="1"/>
      <c r="Y11" s="1"/>
      <c r="Z11" s="1"/>
      <c r="AA11" s="1"/>
      <c r="AB11" s="318"/>
      <c r="AC11" s="319"/>
      <c r="AD11" s="319"/>
      <c r="AE11" s="319"/>
      <c r="AF11" s="319"/>
      <c r="AG11" s="319"/>
      <c r="AH11" s="319"/>
      <c r="AI11" s="320"/>
      <c r="AJ11" s="12"/>
    </row>
    <row r="12" spans="2:36">
      <c r="B12" s="289"/>
      <c r="C12" s="1"/>
      <c r="D12" s="1" t="s">
        <v>89</v>
      </c>
      <c r="E12" s="1"/>
      <c r="F12" s="1"/>
      <c r="G12" s="1"/>
      <c r="H12" s="308" t="s">
        <v>223</v>
      </c>
      <c r="I12" s="308"/>
      <c r="J12" s="308"/>
      <c r="K12" s="308"/>
      <c r="L12" s="308"/>
      <c r="M12" s="308"/>
      <c r="N12" s="1"/>
      <c r="O12" s="1" t="s">
        <v>90</v>
      </c>
      <c r="P12" s="1"/>
      <c r="Q12" s="1"/>
      <c r="R12" s="1"/>
      <c r="S12" s="321" t="s">
        <v>223</v>
      </c>
      <c r="T12" s="322"/>
      <c r="U12" s="322"/>
      <c r="V12" s="1"/>
      <c r="W12" s="1"/>
      <c r="X12" s="1"/>
      <c r="Y12" s="1"/>
      <c r="Z12" s="1"/>
      <c r="AA12" s="1"/>
      <c r="AB12" s="326" t="s">
        <v>260</v>
      </c>
      <c r="AC12" s="327"/>
      <c r="AD12" s="327"/>
      <c r="AE12" s="327"/>
      <c r="AF12" s="327"/>
      <c r="AG12" s="327"/>
      <c r="AH12" s="327"/>
      <c r="AI12" s="328"/>
      <c r="AJ12" s="12"/>
    </row>
    <row r="13" spans="2:36">
      <c r="B13" s="289"/>
      <c r="C13" s="1"/>
      <c r="D13" s="1" t="s">
        <v>91</v>
      </c>
      <c r="E13" s="1"/>
      <c r="F13" s="1"/>
      <c r="G13" s="1"/>
      <c r="H13" s="308" t="s">
        <v>223</v>
      </c>
      <c r="I13" s="308"/>
      <c r="J13" s="308"/>
      <c r="K13" s="308"/>
      <c r="L13" s="308"/>
      <c r="M13" s="308"/>
      <c r="N13" s="1"/>
      <c r="O13" s="1" t="s">
        <v>92</v>
      </c>
      <c r="P13" s="1"/>
      <c r="Q13" s="1"/>
      <c r="R13" s="1"/>
      <c r="S13" s="321" t="s">
        <v>223</v>
      </c>
      <c r="T13" s="322"/>
      <c r="U13" s="322"/>
      <c r="V13" s="1"/>
      <c r="W13" s="1"/>
      <c r="X13" s="1"/>
      <c r="Y13" s="1"/>
      <c r="Z13" s="1"/>
      <c r="AA13" s="1"/>
      <c r="AB13" s="318" t="s">
        <v>261</v>
      </c>
      <c r="AC13" s="319"/>
      <c r="AD13" s="319"/>
      <c r="AE13" s="319"/>
      <c r="AF13" s="319"/>
      <c r="AG13" s="319"/>
      <c r="AH13" s="319"/>
      <c r="AI13" s="320"/>
      <c r="AJ13" s="12"/>
    </row>
    <row r="14" spans="2:36" ht="13" thickBot="1">
      <c r="B14" s="290"/>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13"/>
    </row>
    <row r="15" spans="2:36" ht="6" customHeight="1" thickBot="1"/>
    <row r="16" spans="2:36" ht="12.75" customHeight="1">
      <c r="B16" s="288" t="s">
        <v>93</v>
      </c>
      <c r="C16" s="10"/>
      <c r="D16" s="57"/>
      <c r="E16" s="10"/>
      <c r="F16" s="10"/>
      <c r="G16" s="10"/>
      <c r="H16" s="10"/>
      <c r="I16" s="10"/>
      <c r="J16" s="10"/>
      <c r="K16" s="10"/>
      <c r="L16" s="10"/>
      <c r="M16" s="10"/>
      <c r="N16" s="10"/>
      <c r="O16" s="10"/>
      <c r="P16" s="10"/>
      <c r="Q16" s="10"/>
      <c r="R16" s="10"/>
      <c r="S16" s="10"/>
      <c r="T16" s="10"/>
      <c r="U16" s="58"/>
      <c r="V16" s="10"/>
      <c r="W16" s="10"/>
      <c r="X16" s="10"/>
      <c r="Y16" s="10"/>
      <c r="Z16" s="10"/>
      <c r="AA16" s="10"/>
      <c r="AB16" s="10"/>
      <c r="AC16" s="10"/>
      <c r="AD16" s="10"/>
      <c r="AE16" s="10"/>
      <c r="AF16" s="10"/>
      <c r="AG16" s="10"/>
      <c r="AH16" s="10"/>
      <c r="AI16" s="10"/>
      <c r="AJ16" s="11"/>
    </row>
    <row r="17" spans="2:48" ht="12.75" customHeight="1">
      <c r="B17" s="289"/>
      <c r="C17" s="1"/>
      <c r="D17" s="34"/>
      <c r="E17" s="1"/>
      <c r="F17" s="1"/>
      <c r="G17" s="1"/>
      <c r="H17" s="1"/>
      <c r="I17" s="1"/>
      <c r="J17" s="1"/>
      <c r="K17" s="1"/>
      <c r="L17" s="1"/>
      <c r="M17" s="1"/>
      <c r="N17" s="1"/>
      <c r="O17" s="1"/>
      <c r="P17" s="1"/>
      <c r="Q17" s="1"/>
      <c r="R17" s="1"/>
      <c r="S17" s="1"/>
      <c r="T17" s="1"/>
      <c r="U17" s="35"/>
      <c r="V17" s="1"/>
      <c r="W17" s="1"/>
      <c r="X17" s="1"/>
      <c r="Y17" s="1"/>
      <c r="Z17" s="1"/>
      <c r="AA17" s="1"/>
      <c r="AB17" s="329" t="s">
        <v>94</v>
      </c>
      <c r="AC17" s="330"/>
      <c r="AD17" s="330"/>
      <c r="AE17" s="330"/>
      <c r="AF17" s="330"/>
      <c r="AG17" s="330"/>
      <c r="AH17" s="330"/>
      <c r="AI17" s="331"/>
      <c r="AJ17" s="12"/>
    </row>
    <row r="18" spans="2:48" s="215" customFormat="1" ht="18.649999999999999" customHeight="1">
      <c r="B18" s="289"/>
      <c r="C18" s="213"/>
      <c r="D18" s="227" t="s">
        <v>95</v>
      </c>
      <c r="E18" s="292" t="s">
        <v>96</v>
      </c>
      <c r="F18" s="293"/>
      <c r="G18" s="293"/>
      <c r="H18" s="293"/>
      <c r="I18" s="293"/>
      <c r="J18" s="294"/>
      <c r="K18" s="292" t="s">
        <v>97</v>
      </c>
      <c r="L18" s="293"/>
      <c r="M18" s="293"/>
      <c r="N18" s="293"/>
      <c r="O18" s="293"/>
      <c r="P18" s="294"/>
      <c r="Q18" s="292" t="s">
        <v>98</v>
      </c>
      <c r="R18" s="293"/>
      <c r="S18" s="294"/>
      <c r="T18" s="292" t="s">
        <v>99</v>
      </c>
      <c r="U18" s="293"/>
      <c r="V18" s="293"/>
      <c r="W18" s="293"/>
      <c r="X18" s="333" t="s">
        <v>100</v>
      </c>
      <c r="Y18" s="333"/>
      <c r="Z18" s="333"/>
      <c r="AA18" s="333"/>
      <c r="AB18" s="334" t="s">
        <v>101</v>
      </c>
      <c r="AC18" s="334"/>
      <c r="AD18" s="334"/>
      <c r="AE18" s="334"/>
      <c r="AF18" s="334"/>
      <c r="AG18" s="334"/>
      <c r="AH18" s="292" t="s">
        <v>102</v>
      </c>
      <c r="AI18" s="294"/>
      <c r="AJ18" s="228"/>
    </row>
    <row r="19" spans="2:48" ht="44" customHeight="1">
      <c r="B19" s="289"/>
      <c r="C19" s="1"/>
      <c r="D19" s="210">
        <v>1</v>
      </c>
      <c r="E19" s="298" t="s">
        <v>103</v>
      </c>
      <c r="F19" s="298"/>
      <c r="G19" s="298"/>
      <c r="H19" s="298"/>
      <c r="I19" s="298"/>
      <c r="J19" s="298"/>
      <c r="K19" s="262" t="s">
        <v>224</v>
      </c>
      <c r="L19" s="263"/>
      <c r="M19" s="263"/>
      <c r="N19" s="263"/>
      <c r="O19" s="263"/>
      <c r="P19" s="264"/>
      <c r="Q19" s="235" t="s">
        <v>225</v>
      </c>
      <c r="R19" s="508"/>
      <c r="S19" s="509"/>
      <c r="T19" s="510" t="s">
        <v>225</v>
      </c>
      <c r="U19" s="511"/>
      <c r="V19" s="511"/>
      <c r="W19" s="512"/>
      <c r="X19" s="254" t="s">
        <v>264</v>
      </c>
      <c r="Y19" s="255"/>
      <c r="Z19" s="255"/>
      <c r="AA19" s="255"/>
      <c r="AB19" s="301"/>
      <c r="AC19" s="301"/>
      <c r="AD19" s="301"/>
      <c r="AE19" s="301"/>
      <c r="AF19" s="301"/>
      <c r="AG19" s="301"/>
      <c r="AH19" s="280"/>
      <c r="AI19" s="281"/>
      <c r="AJ19" s="96"/>
      <c r="AN19" t="s">
        <v>105</v>
      </c>
    </row>
    <row r="20" spans="2:48" ht="58.5" customHeight="1">
      <c r="B20" s="289"/>
      <c r="C20" s="1"/>
      <c r="D20" s="210">
        <v>2</v>
      </c>
      <c r="E20" s="245" t="s">
        <v>243</v>
      </c>
      <c r="F20" s="246"/>
      <c r="G20" s="246"/>
      <c r="H20" s="246"/>
      <c r="I20" s="246"/>
      <c r="J20" s="247"/>
      <c r="K20" s="262" t="s">
        <v>226</v>
      </c>
      <c r="L20" s="263"/>
      <c r="M20" s="263"/>
      <c r="N20" s="263"/>
      <c r="O20" s="263"/>
      <c r="P20" s="264"/>
      <c r="Q20" s="235" t="s">
        <v>259</v>
      </c>
      <c r="R20" s="236"/>
      <c r="S20" s="237"/>
      <c r="T20" s="332" t="s">
        <v>259</v>
      </c>
      <c r="U20" s="239"/>
      <c r="V20" s="239"/>
      <c r="W20" s="240"/>
      <c r="X20" s="302" t="s">
        <v>265</v>
      </c>
      <c r="Y20" s="303"/>
      <c r="Z20" s="303"/>
      <c r="AA20" s="303"/>
      <c r="AB20" s="301"/>
      <c r="AC20" s="301"/>
      <c r="AD20" s="301"/>
      <c r="AE20" s="301"/>
      <c r="AF20" s="301"/>
      <c r="AG20" s="301"/>
      <c r="AH20" s="280"/>
      <c r="AI20" s="281"/>
      <c r="AJ20" s="96"/>
      <c r="AN20" t="s">
        <v>106</v>
      </c>
    </row>
    <row r="21" spans="2:48" ht="96.5" customHeight="1">
      <c r="B21" s="289"/>
      <c r="C21" s="1"/>
      <c r="D21" s="210">
        <v>3</v>
      </c>
      <c r="E21" s="245" t="s">
        <v>256</v>
      </c>
      <c r="F21" s="299"/>
      <c r="G21" s="299"/>
      <c r="H21" s="299"/>
      <c r="I21" s="299"/>
      <c r="J21" s="300"/>
      <c r="K21" s="262" t="s">
        <v>263</v>
      </c>
      <c r="L21" s="233"/>
      <c r="M21" s="233"/>
      <c r="N21" s="233"/>
      <c r="O21" s="233"/>
      <c r="P21" s="234"/>
      <c r="Q21" s="279">
        <v>1</v>
      </c>
      <c r="R21" s="236"/>
      <c r="S21" s="237"/>
      <c r="T21" s="238" t="s">
        <v>108</v>
      </c>
      <c r="U21" s="239"/>
      <c r="V21" s="239"/>
      <c r="W21" s="240"/>
      <c r="X21" s="302" t="s">
        <v>265</v>
      </c>
      <c r="Y21" s="303"/>
      <c r="Z21" s="303"/>
      <c r="AA21" s="303"/>
      <c r="AB21" s="301"/>
      <c r="AC21" s="301"/>
      <c r="AD21" s="301"/>
      <c r="AE21" s="301"/>
      <c r="AF21" s="301"/>
      <c r="AG21" s="301"/>
      <c r="AH21" s="280"/>
      <c r="AI21" s="281"/>
      <c r="AJ21" s="96"/>
    </row>
    <row r="22" spans="2:48" ht="50" customHeight="1">
      <c r="B22" s="289"/>
      <c r="C22" s="1"/>
      <c r="D22" s="210">
        <v>4</v>
      </c>
      <c r="E22" s="245" t="s">
        <v>257</v>
      </c>
      <c r="F22" s="299"/>
      <c r="G22" s="299"/>
      <c r="H22" s="299"/>
      <c r="I22" s="299"/>
      <c r="J22" s="300"/>
      <c r="K22" s="262" t="s">
        <v>227</v>
      </c>
      <c r="L22" s="233"/>
      <c r="M22" s="233"/>
      <c r="N22" s="233"/>
      <c r="O22" s="233"/>
      <c r="P22" s="234"/>
      <c r="Q22" s="279">
        <v>1</v>
      </c>
      <c r="R22" s="236"/>
      <c r="S22" s="237"/>
      <c r="T22" s="238" t="s">
        <v>108</v>
      </c>
      <c r="U22" s="239"/>
      <c r="V22" s="239"/>
      <c r="W22" s="240"/>
      <c r="X22" s="302" t="s">
        <v>265</v>
      </c>
      <c r="Y22" s="303"/>
      <c r="Z22" s="303"/>
      <c r="AA22" s="303"/>
      <c r="AB22" s="301"/>
      <c r="AC22" s="301"/>
      <c r="AD22" s="301"/>
      <c r="AE22" s="301"/>
      <c r="AF22" s="301"/>
      <c r="AG22" s="301"/>
      <c r="AH22" s="280"/>
      <c r="AI22" s="281"/>
      <c r="AJ22" s="96"/>
    </row>
    <row r="23" spans="2:48" ht="45.5" customHeight="1">
      <c r="B23" s="289"/>
      <c r="C23" s="1"/>
      <c r="D23" s="210">
        <v>5</v>
      </c>
      <c r="E23" s="245" t="s">
        <v>251</v>
      </c>
      <c r="F23" s="299"/>
      <c r="G23" s="299"/>
      <c r="H23" s="299"/>
      <c r="I23" s="299"/>
      <c r="J23" s="300"/>
      <c r="K23" s="262" t="s">
        <v>227</v>
      </c>
      <c r="L23" s="233"/>
      <c r="M23" s="233"/>
      <c r="N23" s="233"/>
      <c r="O23" s="233"/>
      <c r="P23" s="234"/>
      <c r="Q23" s="279">
        <v>1</v>
      </c>
      <c r="R23" s="236"/>
      <c r="S23" s="237"/>
      <c r="T23" s="238" t="s">
        <v>108</v>
      </c>
      <c r="U23" s="239"/>
      <c r="V23" s="239"/>
      <c r="W23" s="240"/>
      <c r="X23" s="302" t="s">
        <v>265</v>
      </c>
      <c r="Y23" s="303"/>
      <c r="Z23" s="303"/>
      <c r="AA23" s="303"/>
      <c r="AB23" s="301"/>
      <c r="AC23" s="301"/>
      <c r="AD23" s="301"/>
      <c r="AE23" s="301"/>
      <c r="AF23" s="301"/>
      <c r="AG23" s="301"/>
      <c r="AH23" s="280"/>
      <c r="AI23" s="281"/>
      <c r="AJ23" s="96"/>
    </row>
    <row r="24" spans="2:48" ht="58.25" customHeight="1">
      <c r="B24" s="289"/>
      <c r="C24" s="1"/>
      <c r="D24" s="210">
        <v>6</v>
      </c>
      <c r="E24" s="295" t="s">
        <v>109</v>
      </c>
      <c r="F24" s="296"/>
      <c r="G24" s="296"/>
      <c r="H24" s="296"/>
      <c r="I24" s="296"/>
      <c r="J24" s="297"/>
      <c r="K24" s="262" t="s">
        <v>244</v>
      </c>
      <c r="L24" s="233"/>
      <c r="M24" s="233"/>
      <c r="N24" s="233"/>
      <c r="O24" s="233"/>
      <c r="P24" s="234"/>
      <c r="Q24" s="235" t="s">
        <v>245</v>
      </c>
      <c r="R24" s="236"/>
      <c r="S24" s="237"/>
      <c r="T24" s="278" t="s">
        <v>225</v>
      </c>
      <c r="U24" s="239"/>
      <c r="V24" s="239"/>
      <c r="W24" s="240"/>
      <c r="X24" s="254" t="s">
        <v>265</v>
      </c>
      <c r="Y24" s="255"/>
      <c r="Z24" s="255"/>
      <c r="AA24" s="255"/>
      <c r="AB24" s="251"/>
      <c r="AC24" s="251"/>
      <c r="AD24" s="251"/>
      <c r="AE24" s="251"/>
      <c r="AF24" s="251"/>
      <c r="AG24" s="251"/>
      <c r="AH24" s="280"/>
      <c r="AI24" s="281"/>
      <c r="AJ24" s="12"/>
    </row>
    <row r="25" spans="2:48" s="215" customFormat="1" ht="50" customHeight="1">
      <c r="B25" s="289"/>
      <c r="C25" s="213"/>
      <c r="D25" s="210">
        <v>7</v>
      </c>
      <c r="E25" s="266" t="s">
        <v>246</v>
      </c>
      <c r="F25" s="296"/>
      <c r="G25" s="296"/>
      <c r="H25" s="296"/>
      <c r="I25" s="296"/>
      <c r="J25" s="297"/>
      <c r="K25" s="232" t="s">
        <v>107</v>
      </c>
      <c r="L25" s="233"/>
      <c r="M25" s="233"/>
      <c r="N25" s="233"/>
      <c r="O25" s="233"/>
      <c r="P25" s="234"/>
      <c r="Q25" s="235">
        <v>1</v>
      </c>
      <c r="R25" s="236"/>
      <c r="S25" s="237"/>
      <c r="T25" s="238" t="s">
        <v>108</v>
      </c>
      <c r="U25" s="239"/>
      <c r="V25" s="239"/>
      <c r="W25" s="240"/>
      <c r="X25" s="302" t="s">
        <v>265</v>
      </c>
      <c r="Y25" s="303"/>
      <c r="Z25" s="303"/>
      <c r="AA25" s="303"/>
      <c r="AB25" s="241"/>
      <c r="AC25" s="241"/>
      <c r="AD25" s="241"/>
      <c r="AE25" s="241"/>
      <c r="AF25" s="241"/>
      <c r="AG25" s="241"/>
      <c r="AH25" s="232"/>
      <c r="AI25" s="234"/>
      <c r="AJ25" s="214"/>
    </row>
    <row r="26" spans="2:48" s="215" customFormat="1" ht="50" customHeight="1">
      <c r="B26" s="289"/>
      <c r="C26" s="213"/>
      <c r="D26" s="210">
        <v>8</v>
      </c>
      <c r="E26" s="295" t="s">
        <v>233</v>
      </c>
      <c r="F26" s="296"/>
      <c r="G26" s="296"/>
      <c r="H26" s="296"/>
      <c r="I26" s="296"/>
      <c r="J26" s="297"/>
      <c r="K26" s="232" t="s">
        <v>107</v>
      </c>
      <c r="L26" s="233"/>
      <c r="M26" s="233"/>
      <c r="N26" s="233"/>
      <c r="O26" s="233"/>
      <c r="P26" s="234"/>
      <c r="Q26" s="235">
        <v>1</v>
      </c>
      <c r="R26" s="236"/>
      <c r="S26" s="237"/>
      <c r="T26" s="238" t="s">
        <v>108</v>
      </c>
      <c r="U26" s="239"/>
      <c r="V26" s="239"/>
      <c r="W26" s="240"/>
      <c r="X26" s="232" t="s">
        <v>110</v>
      </c>
      <c r="Y26" s="233"/>
      <c r="Z26" s="233"/>
      <c r="AA26" s="234"/>
      <c r="AB26" s="241"/>
      <c r="AC26" s="241"/>
      <c r="AD26" s="241"/>
      <c r="AE26" s="241"/>
      <c r="AF26" s="241"/>
      <c r="AG26" s="241"/>
      <c r="AH26" s="232"/>
      <c r="AI26" s="234"/>
      <c r="AJ26" s="214"/>
      <c r="AQ26" s="216"/>
    </row>
    <row r="27" spans="2:48" s="215" customFormat="1" ht="50" customHeight="1">
      <c r="B27" s="289"/>
      <c r="C27" s="213"/>
      <c r="D27" s="210">
        <v>9</v>
      </c>
      <c r="E27" s="266" t="s">
        <v>111</v>
      </c>
      <c r="F27" s="267"/>
      <c r="G27" s="267"/>
      <c r="H27" s="267"/>
      <c r="I27" s="267"/>
      <c r="J27" s="268"/>
      <c r="K27" s="232" t="s">
        <v>107</v>
      </c>
      <c r="L27" s="233"/>
      <c r="M27" s="233"/>
      <c r="N27" s="233"/>
      <c r="O27" s="233"/>
      <c r="P27" s="234"/>
      <c r="Q27" s="235">
        <v>1</v>
      </c>
      <c r="R27" s="236"/>
      <c r="S27" s="237"/>
      <c r="T27" s="238" t="s">
        <v>108</v>
      </c>
      <c r="U27" s="239"/>
      <c r="V27" s="239"/>
      <c r="W27" s="240"/>
      <c r="X27" s="241" t="s">
        <v>112</v>
      </c>
      <c r="Y27" s="241"/>
      <c r="Z27" s="241"/>
      <c r="AA27" s="241"/>
      <c r="AB27" s="252"/>
      <c r="AC27" s="252"/>
      <c r="AD27" s="252"/>
      <c r="AE27" s="252"/>
      <c r="AF27" s="252"/>
      <c r="AG27" s="252"/>
      <c r="AH27" s="232"/>
      <c r="AI27" s="234"/>
      <c r="AJ27" s="217"/>
    </row>
    <row r="28" spans="2:48" s="215" customFormat="1" ht="50" customHeight="1">
      <c r="B28" s="289"/>
      <c r="C28" s="213"/>
      <c r="D28" s="210">
        <v>10</v>
      </c>
      <c r="E28" s="266" t="s">
        <v>113</v>
      </c>
      <c r="F28" s="267"/>
      <c r="G28" s="267"/>
      <c r="H28" s="267"/>
      <c r="I28" s="267"/>
      <c r="J28" s="268"/>
      <c r="K28" s="232" t="s">
        <v>114</v>
      </c>
      <c r="L28" s="233"/>
      <c r="M28" s="233"/>
      <c r="N28" s="233"/>
      <c r="O28" s="233"/>
      <c r="P28" s="234"/>
      <c r="Q28" s="279" t="s">
        <v>225</v>
      </c>
      <c r="R28" s="236"/>
      <c r="S28" s="237"/>
      <c r="T28" s="278" t="s">
        <v>225</v>
      </c>
      <c r="U28" s="239"/>
      <c r="V28" s="239"/>
      <c r="W28" s="240"/>
      <c r="X28" s="254" t="s">
        <v>265</v>
      </c>
      <c r="Y28" s="255"/>
      <c r="Z28" s="255"/>
      <c r="AA28" s="255"/>
      <c r="AB28" s="252"/>
      <c r="AC28" s="252"/>
      <c r="AD28" s="252"/>
      <c r="AE28" s="252"/>
      <c r="AF28" s="252"/>
      <c r="AG28" s="252"/>
      <c r="AH28" s="232"/>
      <c r="AI28" s="234"/>
      <c r="AJ28" s="217"/>
      <c r="AV28" s="216"/>
    </row>
    <row r="29" spans="2:48" ht="50" customHeight="1">
      <c r="B29" s="289"/>
      <c r="C29" s="1"/>
      <c r="D29" s="210">
        <v>11</v>
      </c>
      <c r="E29" s="265" t="s">
        <v>115</v>
      </c>
      <c r="F29" s="265"/>
      <c r="G29" s="265"/>
      <c r="H29" s="265"/>
      <c r="I29" s="265"/>
      <c r="J29" s="265"/>
      <c r="K29" s="262" t="s">
        <v>104</v>
      </c>
      <c r="L29" s="263"/>
      <c r="M29" s="263"/>
      <c r="N29" s="263"/>
      <c r="O29" s="263"/>
      <c r="P29" s="264"/>
      <c r="Q29" s="279" t="s">
        <v>225</v>
      </c>
      <c r="R29" s="236"/>
      <c r="S29" s="237"/>
      <c r="T29" s="278" t="s">
        <v>225</v>
      </c>
      <c r="U29" s="239"/>
      <c r="V29" s="239"/>
      <c r="W29" s="240"/>
      <c r="X29" s="338" t="s">
        <v>266</v>
      </c>
      <c r="Y29" s="339"/>
      <c r="Z29" s="339"/>
      <c r="AA29" s="339"/>
      <c r="AB29" s="251"/>
      <c r="AC29" s="251"/>
      <c r="AD29" s="251"/>
      <c r="AE29" s="251"/>
      <c r="AF29" s="251"/>
      <c r="AG29" s="251"/>
      <c r="AH29" s="280"/>
      <c r="AI29" s="281"/>
      <c r="AJ29" s="12"/>
    </row>
    <row r="30" spans="2:48" ht="50" customHeight="1">
      <c r="B30" s="289"/>
      <c r="C30" s="1"/>
      <c r="D30" s="210">
        <v>12</v>
      </c>
      <c r="E30" s="261" t="s">
        <v>228</v>
      </c>
      <c r="F30" s="261"/>
      <c r="G30" s="261"/>
      <c r="H30" s="261"/>
      <c r="I30" s="261"/>
      <c r="J30" s="261"/>
      <c r="K30" s="335" t="s">
        <v>229</v>
      </c>
      <c r="L30" s="336"/>
      <c r="M30" s="336"/>
      <c r="N30" s="336"/>
      <c r="O30" s="336"/>
      <c r="P30" s="337"/>
      <c r="Q30" s="235">
        <v>1</v>
      </c>
      <c r="R30" s="236"/>
      <c r="S30" s="237"/>
      <c r="T30" s="238" t="s">
        <v>108</v>
      </c>
      <c r="U30" s="239"/>
      <c r="V30" s="239"/>
      <c r="W30" s="240"/>
      <c r="X30" s="284" t="s">
        <v>232</v>
      </c>
      <c r="Y30" s="241"/>
      <c r="Z30" s="241"/>
      <c r="AA30" s="241"/>
      <c r="AB30" s="242"/>
      <c r="AC30" s="242"/>
      <c r="AD30" s="242"/>
      <c r="AE30" s="242"/>
      <c r="AF30" s="242"/>
      <c r="AG30" s="242"/>
      <c r="AH30" s="243"/>
      <c r="AI30" s="244"/>
      <c r="AJ30" s="12"/>
    </row>
    <row r="31" spans="2:48" ht="50" customHeight="1">
      <c r="B31" s="289"/>
      <c r="C31" s="1"/>
      <c r="D31" s="210">
        <v>13</v>
      </c>
      <c r="E31" s="261" t="s">
        <v>230</v>
      </c>
      <c r="F31" s="261"/>
      <c r="G31" s="261"/>
      <c r="H31" s="261"/>
      <c r="I31" s="261"/>
      <c r="J31" s="261"/>
      <c r="K31" s="232" t="s">
        <v>107</v>
      </c>
      <c r="L31" s="233"/>
      <c r="M31" s="233"/>
      <c r="N31" s="233"/>
      <c r="O31" s="233"/>
      <c r="P31" s="234"/>
      <c r="Q31" s="235">
        <v>1</v>
      </c>
      <c r="R31" s="236"/>
      <c r="S31" s="237"/>
      <c r="T31" s="238" t="s">
        <v>108</v>
      </c>
      <c r="U31" s="239"/>
      <c r="V31" s="239"/>
      <c r="W31" s="240"/>
      <c r="X31" s="241" t="s">
        <v>112</v>
      </c>
      <c r="Y31" s="241"/>
      <c r="Z31" s="241"/>
      <c r="AA31" s="241"/>
      <c r="AB31" s="242"/>
      <c r="AC31" s="242"/>
      <c r="AD31" s="242"/>
      <c r="AE31" s="242"/>
      <c r="AF31" s="242"/>
      <c r="AG31" s="242"/>
      <c r="AH31" s="243"/>
      <c r="AI31" s="244"/>
      <c r="AJ31" s="12"/>
    </row>
    <row r="32" spans="2:48" ht="50" customHeight="1">
      <c r="B32" s="289"/>
      <c r="C32" s="1"/>
      <c r="D32" s="210">
        <v>14</v>
      </c>
      <c r="E32" s="259" t="s">
        <v>231</v>
      </c>
      <c r="F32" s="259"/>
      <c r="G32" s="259"/>
      <c r="H32" s="259"/>
      <c r="I32" s="259"/>
      <c r="J32" s="259"/>
      <c r="K32" s="232" t="s">
        <v>107</v>
      </c>
      <c r="L32" s="233"/>
      <c r="M32" s="233"/>
      <c r="N32" s="233"/>
      <c r="O32" s="233"/>
      <c r="P32" s="234"/>
      <c r="Q32" s="235">
        <v>1</v>
      </c>
      <c r="R32" s="236"/>
      <c r="S32" s="237"/>
      <c r="T32" s="238" t="s">
        <v>108</v>
      </c>
      <c r="U32" s="239"/>
      <c r="V32" s="239"/>
      <c r="W32" s="240"/>
      <c r="X32" s="241" t="s">
        <v>112</v>
      </c>
      <c r="Y32" s="241"/>
      <c r="Z32" s="241"/>
      <c r="AA32" s="241"/>
      <c r="AB32" s="287"/>
      <c r="AC32" s="242"/>
      <c r="AD32" s="242"/>
      <c r="AE32" s="242"/>
      <c r="AF32" s="242"/>
      <c r="AG32" s="242"/>
      <c r="AH32" s="243"/>
      <c r="AI32" s="244"/>
      <c r="AJ32" s="12"/>
    </row>
    <row r="33" spans="2:46" ht="54" customHeight="1">
      <c r="B33" s="289"/>
      <c r="C33" s="1"/>
      <c r="D33" s="210">
        <v>15</v>
      </c>
      <c r="E33" s="259" t="s">
        <v>258</v>
      </c>
      <c r="F33" s="260"/>
      <c r="G33" s="260"/>
      <c r="H33" s="260"/>
      <c r="I33" s="260"/>
      <c r="J33" s="260"/>
      <c r="K33" s="262" t="s">
        <v>226</v>
      </c>
      <c r="L33" s="263"/>
      <c r="M33" s="263"/>
      <c r="N33" s="263"/>
      <c r="O33" s="263"/>
      <c r="P33" s="264"/>
      <c r="Q33" s="279" t="s">
        <v>225</v>
      </c>
      <c r="R33" s="236"/>
      <c r="S33" s="237"/>
      <c r="T33" s="278" t="s">
        <v>225</v>
      </c>
      <c r="U33" s="239"/>
      <c r="V33" s="239"/>
      <c r="W33" s="240"/>
      <c r="X33" s="254" t="s">
        <v>266</v>
      </c>
      <c r="Y33" s="255"/>
      <c r="Z33" s="255"/>
      <c r="AA33" s="255"/>
      <c r="AB33" s="242"/>
      <c r="AC33" s="242"/>
      <c r="AD33" s="242"/>
      <c r="AE33" s="242"/>
      <c r="AF33" s="242"/>
      <c r="AG33" s="242"/>
      <c r="AH33" s="243"/>
      <c r="AI33" s="244"/>
      <c r="AJ33" s="12"/>
      <c r="AM33" s="92"/>
    </row>
    <row r="34" spans="2:46" ht="50" customHeight="1">
      <c r="B34" s="289"/>
      <c r="C34" s="1"/>
      <c r="D34" s="210">
        <v>16</v>
      </c>
      <c r="E34" s="256" t="s">
        <v>247</v>
      </c>
      <c r="F34" s="257"/>
      <c r="G34" s="257"/>
      <c r="H34" s="257"/>
      <c r="I34" s="257"/>
      <c r="J34" s="258"/>
      <c r="K34" s="262" t="s">
        <v>226</v>
      </c>
      <c r="L34" s="263"/>
      <c r="M34" s="263"/>
      <c r="N34" s="263"/>
      <c r="O34" s="263"/>
      <c r="P34" s="264"/>
      <c r="Q34" s="279" t="s">
        <v>248</v>
      </c>
      <c r="R34" s="236"/>
      <c r="S34" s="237"/>
      <c r="T34" s="278" t="s">
        <v>225</v>
      </c>
      <c r="U34" s="239"/>
      <c r="V34" s="239"/>
      <c r="W34" s="240"/>
      <c r="X34" s="254" t="s">
        <v>265</v>
      </c>
      <c r="Y34" s="255"/>
      <c r="Z34" s="255"/>
      <c r="AA34" s="255"/>
      <c r="AB34" s="242"/>
      <c r="AC34" s="242"/>
      <c r="AD34" s="242"/>
      <c r="AE34" s="242"/>
      <c r="AF34" s="242"/>
      <c r="AG34" s="242"/>
      <c r="AH34" s="243"/>
      <c r="AI34" s="244"/>
      <c r="AJ34" s="12"/>
    </row>
    <row r="35" spans="2:46" ht="71" customHeight="1">
      <c r="B35" s="289"/>
      <c r="C35" s="1"/>
      <c r="D35" s="210">
        <v>17</v>
      </c>
      <c r="E35" s="259" t="s">
        <v>252</v>
      </c>
      <c r="F35" s="260"/>
      <c r="G35" s="260"/>
      <c r="H35" s="260"/>
      <c r="I35" s="260"/>
      <c r="J35" s="260"/>
      <c r="K35" s="262" t="s">
        <v>226</v>
      </c>
      <c r="L35" s="263"/>
      <c r="M35" s="263"/>
      <c r="N35" s="263"/>
      <c r="O35" s="263"/>
      <c r="P35" s="264"/>
      <c r="Q35" s="279" t="s">
        <v>248</v>
      </c>
      <c r="R35" s="236"/>
      <c r="S35" s="237"/>
      <c r="T35" s="278" t="s">
        <v>225</v>
      </c>
      <c r="U35" s="239"/>
      <c r="V35" s="239"/>
      <c r="W35" s="240"/>
      <c r="X35" s="254" t="s">
        <v>265</v>
      </c>
      <c r="Y35" s="255"/>
      <c r="Z35" s="255"/>
      <c r="AA35" s="255"/>
      <c r="AB35" s="242"/>
      <c r="AC35" s="242"/>
      <c r="AD35" s="242"/>
      <c r="AE35" s="242"/>
      <c r="AF35" s="242"/>
      <c r="AG35" s="242"/>
      <c r="AH35" s="243"/>
      <c r="AI35" s="244"/>
      <c r="AJ35" s="12"/>
      <c r="AT35" s="92"/>
    </row>
    <row r="36" spans="2:46" ht="50" customHeight="1">
      <c r="B36" s="289"/>
      <c r="C36" s="1"/>
      <c r="D36" s="210">
        <v>18</v>
      </c>
      <c r="E36" s="259" t="s">
        <v>242</v>
      </c>
      <c r="F36" s="259"/>
      <c r="G36" s="259"/>
      <c r="H36" s="259"/>
      <c r="I36" s="259"/>
      <c r="J36" s="259"/>
      <c r="K36" s="232" t="s">
        <v>107</v>
      </c>
      <c r="L36" s="233"/>
      <c r="M36" s="233"/>
      <c r="N36" s="233"/>
      <c r="O36" s="233"/>
      <c r="P36" s="234"/>
      <c r="Q36" s="235">
        <v>1</v>
      </c>
      <c r="R36" s="236"/>
      <c r="S36" s="237"/>
      <c r="T36" s="238" t="s">
        <v>108</v>
      </c>
      <c r="U36" s="239"/>
      <c r="V36" s="239"/>
      <c r="W36" s="240"/>
      <c r="X36" s="241" t="s">
        <v>112</v>
      </c>
      <c r="Y36" s="241"/>
      <c r="Z36" s="241"/>
      <c r="AA36" s="241"/>
      <c r="AB36" s="242"/>
      <c r="AC36" s="242"/>
      <c r="AD36" s="242"/>
      <c r="AE36" s="242"/>
      <c r="AF36" s="242"/>
      <c r="AG36" s="242"/>
      <c r="AH36" s="243"/>
      <c r="AI36" s="244"/>
      <c r="AJ36" s="12"/>
    </row>
    <row r="37" spans="2:46" ht="118.5" customHeight="1">
      <c r="B37" s="289"/>
      <c r="C37" s="1"/>
      <c r="D37" s="210">
        <v>19</v>
      </c>
      <c r="E37" s="507" t="s">
        <v>255</v>
      </c>
      <c r="F37" s="507"/>
      <c r="G37" s="507"/>
      <c r="H37" s="507"/>
      <c r="I37" s="507"/>
      <c r="J37" s="507"/>
      <c r="K37" s="262" t="s">
        <v>262</v>
      </c>
      <c r="L37" s="233"/>
      <c r="M37" s="233"/>
      <c r="N37" s="233"/>
      <c r="O37" s="233"/>
      <c r="P37" s="234"/>
      <c r="Q37" s="235" t="s">
        <v>253</v>
      </c>
      <c r="R37" s="236"/>
      <c r="S37" s="237"/>
      <c r="T37" s="238" t="s">
        <v>254</v>
      </c>
      <c r="U37" s="239"/>
      <c r="V37" s="239"/>
      <c r="W37" s="240"/>
      <c r="X37" s="254" t="s">
        <v>265</v>
      </c>
      <c r="Y37" s="255"/>
      <c r="Z37" s="255"/>
      <c r="AA37" s="255"/>
      <c r="AB37" s="242"/>
      <c r="AC37" s="242"/>
      <c r="AD37" s="242"/>
      <c r="AE37" s="242"/>
      <c r="AF37" s="242"/>
      <c r="AG37" s="242"/>
      <c r="AH37" s="243"/>
      <c r="AI37" s="244"/>
      <c r="AJ37" s="12"/>
    </row>
    <row r="38" spans="2:46" ht="50" customHeight="1">
      <c r="B38" s="289"/>
      <c r="C38" s="1"/>
      <c r="D38" s="210">
        <v>20</v>
      </c>
      <c r="E38" s="229" t="s">
        <v>250</v>
      </c>
      <c r="F38" s="230"/>
      <c r="G38" s="230"/>
      <c r="H38" s="230"/>
      <c r="I38" s="230"/>
      <c r="J38" s="231"/>
      <c r="K38" s="232" t="s">
        <v>249</v>
      </c>
      <c r="L38" s="233"/>
      <c r="M38" s="233"/>
      <c r="N38" s="233"/>
      <c r="O38" s="233"/>
      <c r="P38" s="234"/>
      <c r="Q38" s="235">
        <v>1</v>
      </c>
      <c r="R38" s="236"/>
      <c r="S38" s="237"/>
      <c r="T38" s="238" t="s">
        <v>108</v>
      </c>
      <c r="U38" s="239"/>
      <c r="V38" s="239"/>
      <c r="W38" s="240"/>
      <c r="X38" s="241" t="s">
        <v>112</v>
      </c>
      <c r="Y38" s="241"/>
      <c r="Z38" s="241"/>
      <c r="AA38" s="241"/>
      <c r="AB38" s="242"/>
      <c r="AC38" s="242"/>
      <c r="AD38" s="242"/>
      <c r="AE38" s="242"/>
      <c r="AF38" s="242"/>
      <c r="AG38" s="242"/>
      <c r="AH38" s="243"/>
      <c r="AI38" s="244"/>
      <c r="AJ38" s="12"/>
    </row>
    <row r="39" spans="2:46" ht="12.75" customHeight="1">
      <c r="B39" s="289"/>
      <c r="C39" s="1"/>
      <c r="D39" s="211" t="s">
        <v>116</v>
      </c>
      <c r="E39" s="55"/>
      <c r="F39" s="56"/>
      <c r="G39" s="56"/>
      <c r="H39" s="56"/>
      <c r="I39" s="72"/>
      <c r="J39" s="72"/>
      <c r="K39" s="275"/>
      <c r="L39" s="276"/>
      <c r="M39" s="276"/>
      <c r="N39" s="276"/>
      <c r="O39" s="276"/>
      <c r="P39" s="277"/>
      <c r="Q39" s="47"/>
      <c r="R39" s="48"/>
      <c r="S39" s="49"/>
      <c r="T39" s="275"/>
      <c r="U39" s="276"/>
      <c r="V39" s="276"/>
      <c r="W39" s="277"/>
      <c r="X39" s="253"/>
      <c r="Y39" s="253"/>
      <c r="Z39" s="253"/>
      <c r="AA39" s="253"/>
      <c r="AB39" s="273"/>
      <c r="AC39" s="273"/>
      <c r="AD39" s="273"/>
      <c r="AE39" s="273"/>
      <c r="AF39" s="273"/>
      <c r="AG39" s="273"/>
      <c r="AH39" s="285"/>
      <c r="AI39" s="286"/>
      <c r="AJ39" s="97"/>
    </row>
    <row r="40" spans="2:46" ht="12.75" customHeight="1">
      <c r="B40" s="289"/>
      <c r="C40" s="1"/>
      <c r="D40" s="51"/>
      <c r="E40" s="36"/>
      <c r="F40" s="36"/>
      <c r="G40" s="36"/>
      <c r="H40" s="36"/>
      <c r="I40" s="52"/>
      <c r="J40" s="52"/>
      <c r="K40" s="52"/>
      <c r="L40" s="52"/>
      <c r="M40" s="53"/>
      <c r="N40" s="53"/>
      <c r="O40" s="53"/>
      <c r="P40" s="53"/>
      <c r="Q40" s="53"/>
      <c r="R40" s="53"/>
      <c r="S40" s="1"/>
      <c r="T40" s="1"/>
      <c r="U40" s="1"/>
      <c r="V40" s="1"/>
      <c r="W40" s="1"/>
      <c r="X40" s="1"/>
      <c r="Y40" s="1"/>
      <c r="Z40" s="1"/>
      <c r="AA40" s="1"/>
      <c r="AB40" s="1"/>
      <c r="AC40" s="1"/>
      <c r="AD40" s="1"/>
      <c r="AE40" s="1"/>
      <c r="AF40" s="1"/>
      <c r="AG40" s="1"/>
      <c r="AH40" s="1"/>
      <c r="AI40" s="1"/>
      <c r="AJ40" s="12"/>
    </row>
    <row r="41" spans="2:46" ht="12.75" customHeight="1">
      <c r="B41" s="289"/>
      <c r="C41" s="1"/>
      <c r="D41" s="37" t="s">
        <v>117</v>
      </c>
      <c r="E41" s="36"/>
      <c r="F41" s="36"/>
      <c r="G41" s="36"/>
      <c r="H41" s="36"/>
      <c r="I41" s="52"/>
      <c r="J41" s="52"/>
      <c r="K41" s="52"/>
      <c r="L41" s="291"/>
      <c r="M41" s="291"/>
      <c r="N41" s="291"/>
      <c r="O41" s="53"/>
      <c r="P41" s="53"/>
      <c r="Q41" s="53"/>
      <c r="R41" s="53"/>
      <c r="S41" s="1"/>
      <c r="T41" s="1"/>
      <c r="U41" s="1"/>
      <c r="V41" s="1"/>
      <c r="W41" s="1"/>
      <c r="X41" s="1"/>
      <c r="Y41" s="1"/>
      <c r="Z41" s="1"/>
      <c r="AA41" s="1"/>
      <c r="AB41" s="1"/>
      <c r="AC41" s="1"/>
      <c r="AD41" s="1"/>
      <c r="AE41" s="1"/>
      <c r="AF41" s="1"/>
      <c r="AG41" s="1"/>
      <c r="AH41" s="1"/>
      <c r="AI41" s="1"/>
      <c r="AJ41" s="12"/>
      <c r="AQ41" s="92"/>
    </row>
    <row r="42" spans="2:46" ht="12.75" customHeight="1">
      <c r="B42" s="289"/>
      <c r="C42" s="1"/>
      <c r="D42" s="37" t="s">
        <v>118</v>
      </c>
      <c r="E42" s="1"/>
      <c r="F42" s="1"/>
      <c r="G42" s="1"/>
      <c r="H42" s="1"/>
      <c r="I42" s="1"/>
      <c r="J42" s="1"/>
      <c r="K42" s="1"/>
      <c r="L42" s="242"/>
      <c r="M42" s="242"/>
      <c r="N42" s="242"/>
      <c r="O42" s="1"/>
      <c r="P42" s="1"/>
      <c r="Q42" s="1"/>
      <c r="R42" s="1"/>
      <c r="S42" s="1"/>
      <c r="T42" s="1"/>
      <c r="U42" s="1"/>
      <c r="V42" s="1"/>
      <c r="W42" s="1"/>
      <c r="X42" s="1"/>
      <c r="Y42" s="1"/>
      <c r="Z42" s="1"/>
      <c r="AA42" s="1"/>
      <c r="AB42" s="1"/>
      <c r="AC42" s="1"/>
      <c r="AD42" s="1"/>
      <c r="AE42" s="1"/>
      <c r="AF42" s="1"/>
      <c r="AG42" s="1"/>
      <c r="AH42" s="1"/>
      <c r="AI42" s="1"/>
      <c r="AJ42" s="12"/>
    </row>
    <row r="43" spans="2:46" ht="15.75" customHeight="1" thickBot="1">
      <c r="B43" s="290"/>
      <c r="C43" s="2"/>
      <c r="D43" s="54"/>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13"/>
    </row>
    <row r="44" spans="2:46" ht="6" customHeight="1" thickBot="1"/>
    <row r="45" spans="2:46" ht="12.75" customHeight="1">
      <c r="B45" s="248" t="s">
        <v>119</v>
      </c>
      <c r="C45" s="10"/>
      <c r="D45" s="10"/>
      <c r="E45" s="67"/>
      <c r="F45" s="67"/>
      <c r="G45" s="67"/>
      <c r="H45" s="67"/>
      <c r="I45" s="67"/>
      <c r="J45" s="67"/>
      <c r="K45" s="67"/>
      <c r="L45" s="67"/>
      <c r="M45" s="68"/>
      <c r="N45" s="68"/>
      <c r="O45" s="68"/>
      <c r="P45" s="68"/>
      <c r="Q45" s="68"/>
      <c r="R45" s="68"/>
      <c r="S45" s="68"/>
      <c r="T45" s="68"/>
      <c r="U45" s="68"/>
      <c r="V45" s="68"/>
      <c r="W45" s="68"/>
      <c r="X45" s="68"/>
      <c r="Y45" s="68"/>
      <c r="Z45" s="68"/>
      <c r="AA45" s="68"/>
      <c r="AB45" s="68"/>
      <c r="AC45" s="68"/>
      <c r="AD45" s="68"/>
      <c r="AE45" s="68"/>
      <c r="AF45" s="68"/>
      <c r="AG45" s="68"/>
      <c r="AH45" s="68"/>
      <c r="AI45" s="68"/>
      <c r="AJ45" s="98"/>
    </row>
    <row r="46" spans="2:46" ht="12.75" customHeight="1">
      <c r="B46" s="249"/>
      <c r="C46" s="1"/>
      <c r="D46" s="1"/>
      <c r="E46" s="4"/>
      <c r="F46" s="4"/>
      <c r="G46" s="4"/>
      <c r="H46" s="4"/>
      <c r="I46" s="4"/>
      <c r="J46" s="4"/>
      <c r="K46" s="4"/>
      <c r="L46" s="269" t="str">
        <f>IF('04_Tracking chart'!J7=0,"",'04_Tracking chart'!J7)</f>
        <v>CW01</v>
      </c>
      <c r="M46" s="270"/>
      <c r="N46" s="269" t="str">
        <f>IF('04_Tracking chart'!L7=0,"",'04_Tracking chart'!L7)</f>
        <v>CW02</v>
      </c>
      <c r="O46" s="270"/>
      <c r="P46" s="269" t="str">
        <f>IF('04_Tracking chart'!N7=0,"",'04_Tracking chart'!N7)</f>
        <v>CW03</v>
      </c>
      <c r="Q46" s="270"/>
      <c r="R46" s="269" t="str">
        <f>IF('04_Tracking chart'!P7=0,"",'04_Tracking chart'!P7)</f>
        <v>CW04</v>
      </c>
      <c r="S46" s="270"/>
      <c r="T46" s="269" t="str">
        <f>IF('04_Tracking chart'!R7=0,"",'04_Tracking chart'!R7)</f>
        <v>CW05</v>
      </c>
      <c r="U46" s="270"/>
      <c r="V46" s="269" t="str">
        <f>IF('04_Tracking chart'!T7=0,"",'04_Tracking chart'!T7)</f>
        <v>CW06</v>
      </c>
      <c r="W46" s="270"/>
      <c r="X46" s="269" t="str">
        <f>IF('04_Tracking chart'!V7=0,"",'04_Tracking chart'!V7)</f>
        <v>CW07</v>
      </c>
      <c r="Y46" s="270"/>
      <c r="Z46" s="269" t="str">
        <f>IF('04_Tracking chart'!X7=0,"",'04_Tracking chart'!X7)</f>
        <v>CW08</v>
      </c>
      <c r="AA46" s="270"/>
      <c r="AB46" s="269" t="str">
        <f>IF('04_Tracking chart'!Z7=0,"",'04_Tracking chart'!Z7)</f>
        <v>CW09</v>
      </c>
      <c r="AC46" s="270"/>
      <c r="AD46" s="269" t="str">
        <f>IF('04_Tracking chart'!AB7=0,"",'04_Tracking chart'!AB7)</f>
        <v>CW10</v>
      </c>
      <c r="AE46" s="270"/>
      <c r="AF46" s="269" t="str">
        <f>IF('04_Tracking chart'!AD7=0,"",'04_Tracking chart'!AD7)</f>
        <v>CW11</v>
      </c>
      <c r="AG46" s="274"/>
      <c r="AH46" s="282" t="str">
        <f>IF('04_Tracking chart'!AF7=0,"",'04_Tracking chart'!AF7)</f>
        <v>CW12</v>
      </c>
      <c r="AI46" s="283"/>
      <c r="AJ46" s="12"/>
    </row>
    <row r="47" spans="2:46" ht="12.75" customHeight="1">
      <c r="B47" s="249"/>
      <c r="C47" s="1"/>
      <c r="D47" s="1"/>
      <c r="E47" s="4"/>
      <c r="F47" s="4"/>
      <c r="G47" s="4"/>
      <c r="H47" s="4"/>
      <c r="I47" s="4"/>
      <c r="J47" s="4"/>
      <c r="K47" s="4"/>
      <c r="L47" s="59" t="s">
        <v>120</v>
      </c>
      <c r="M47" s="65" t="s">
        <v>121</v>
      </c>
      <c r="N47" s="61" t="s">
        <v>120</v>
      </c>
      <c r="O47" s="62" t="s">
        <v>121</v>
      </c>
      <c r="P47" s="64" t="s">
        <v>120</v>
      </c>
      <c r="Q47" s="65" t="s">
        <v>121</v>
      </c>
      <c r="R47" s="61" t="s">
        <v>120</v>
      </c>
      <c r="S47" s="62" t="s">
        <v>121</v>
      </c>
      <c r="T47" s="64" t="s">
        <v>120</v>
      </c>
      <c r="U47" s="65" t="s">
        <v>121</v>
      </c>
      <c r="V47" s="61" t="s">
        <v>120</v>
      </c>
      <c r="W47" s="62" t="s">
        <v>121</v>
      </c>
      <c r="X47" s="64" t="s">
        <v>120</v>
      </c>
      <c r="Y47" s="65" t="s">
        <v>121</v>
      </c>
      <c r="Z47" s="61" t="s">
        <v>120</v>
      </c>
      <c r="AA47" s="62" t="s">
        <v>121</v>
      </c>
      <c r="AB47" s="64" t="s">
        <v>120</v>
      </c>
      <c r="AC47" s="65" t="s">
        <v>121</v>
      </c>
      <c r="AD47" s="61" t="s">
        <v>120</v>
      </c>
      <c r="AE47" s="62" t="s">
        <v>121</v>
      </c>
      <c r="AF47" s="61" t="s">
        <v>120</v>
      </c>
      <c r="AG47" s="62" t="s">
        <v>121</v>
      </c>
      <c r="AH47" s="64" t="s">
        <v>120</v>
      </c>
      <c r="AI47" s="59" t="s">
        <v>121</v>
      </c>
      <c r="AJ47" s="12"/>
    </row>
    <row r="48" spans="2:46" ht="12.75" customHeight="1">
      <c r="B48" s="249"/>
      <c r="C48" s="1"/>
      <c r="D48" s="1"/>
      <c r="E48" s="1"/>
      <c r="F48" s="1"/>
      <c r="G48" s="7"/>
      <c r="H48" s="7"/>
      <c r="I48" s="1"/>
      <c r="J48" s="8" t="s">
        <v>122</v>
      </c>
      <c r="K48" s="1"/>
      <c r="L48" s="5">
        <f>SUM('04_Tracking chart'!J9:J27)</f>
        <v>0</v>
      </c>
      <c r="M48" s="77">
        <f>SUM('04_Tracking chart'!K9:K27)</f>
        <v>0</v>
      </c>
      <c r="N48" s="78">
        <f>SUM('04_Tracking chart'!L9:L27)</f>
        <v>0</v>
      </c>
      <c r="O48" s="6">
        <f>SUM('04_Tracking chart'!M9:M27)</f>
        <v>0</v>
      </c>
      <c r="P48" s="60">
        <f>SUM('04_Tracking chart'!N9:N27)</f>
        <v>0</v>
      </c>
      <c r="Q48" s="77">
        <f>SUM('04_Tracking chart'!O9:O27)</f>
        <v>0</v>
      </c>
      <c r="R48" s="78">
        <f>SUM('04_Tracking chart'!P9:P27)</f>
        <v>0</v>
      </c>
      <c r="S48" s="6">
        <f>SUM('04_Tracking chart'!Q9:Q27)</f>
        <v>0</v>
      </c>
      <c r="T48" s="60">
        <f>SUM('04_Tracking chart'!R9:R27)</f>
        <v>0</v>
      </c>
      <c r="U48" s="77">
        <f>SUM('04_Tracking chart'!S9:S27)</f>
        <v>0</v>
      </c>
      <c r="V48" s="78">
        <f>SUM('04_Tracking chart'!T9:T27)</f>
        <v>0</v>
      </c>
      <c r="W48" s="6">
        <f>SUM('04_Tracking chart'!U9:U27)</f>
        <v>0</v>
      </c>
      <c r="X48" s="60">
        <f>SUM('04_Tracking chart'!V9:V27)</f>
        <v>0</v>
      </c>
      <c r="Y48" s="77">
        <f>SUM('04_Tracking chart'!W9:W27)</f>
        <v>0</v>
      </c>
      <c r="Z48" s="78">
        <f>SUM('04_Tracking chart'!X9:X27)</f>
        <v>0</v>
      </c>
      <c r="AA48" s="6">
        <f>SUM('04_Tracking chart'!Y9:Y27)</f>
        <v>0</v>
      </c>
      <c r="AB48" s="60">
        <f>SUM('04_Tracking chart'!Z9:Z27)</f>
        <v>0</v>
      </c>
      <c r="AC48" s="77">
        <f>SUM('04_Tracking chart'!AA9:AA27)</f>
        <v>0</v>
      </c>
      <c r="AD48" s="78">
        <f>SUM('04_Tracking chart'!AB9:AB27)</f>
        <v>0</v>
      </c>
      <c r="AE48" s="6">
        <f>SUM('04_Tracking chart'!AC9:AC27)</f>
        <v>0</v>
      </c>
      <c r="AF48" s="78">
        <f>SUM('04_Tracking chart'!AD9:AD27)</f>
        <v>0</v>
      </c>
      <c r="AG48" s="6">
        <f>SUM('04_Tracking chart'!AE9:AE27)</f>
        <v>0</v>
      </c>
      <c r="AH48" s="60">
        <f>SUM('04_Tracking chart'!AF9:AF27)</f>
        <v>0</v>
      </c>
      <c r="AI48" s="5">
        <f>SUM('04_Tracking chart'!AG9:AG27)</f>
        <v>0</v>
      </c>
      <c r="AJ48" s="12"/>
    </row>
    <row r="49" spans="2:36" ht="13.5" customHeight="1">
      <c r="B49" s="249"/>
      <c r="C49" s="1"/>
      <c r="D49" s="1"/>
      <c r="E49" s="44"/>
      <c r="F49" s="39"/>
      <c r="G49" s="44"/>
      <c r="H49" s="44"/>
      <c r="I49" s="44"/>
      <c r="J49" s="45" t="s">
        <v>123</v>
      </c>
      <c r="K49" s="1"/>
      <c r="L49" s="5">
        <f>IF('04_Tracking chart'!J29&lt;0,"",'04_Tracking chart'!J29)</f>
        <v>0</v>
      </c>
      <c r="M49" s="66"/>
      <c r="N49" s="78">
        <f>IF('04_Tracking chart'!L29&lt;0,"",'04_Tracking chart'!L29)</f>
        <v>0</v>
      </c>
      <c r="O49" s="63"/>
      <c r="P49" s="60">
        <f>IF('04_Tracking chart'!N29&lt;0,"",'04_Tracking chart'!N29)</f>
        <v>0</v>
      </c>
      <c r="Q49" s="66"/>
      <c r="R49" s="78">
        <f>IF('04_Tracking chart'!P29&lt;0,"",'04_Tracking chart'!P29)</f>
        <v>0</v>
      </c>
      <c r="S49" s="63"/>
      <c r="T49" s="60">
        <f>IF('04_Tracking chart'!R29&lt;0,"",'04_Tracking chart'!R29)</f>
        <v>0</v>
      </c>
      <c r="U49" s="66"/>
      <c r="V49" s="78">
        <f>IF('04_Tracking chart'!T29&lt;0,"",'04_Tracking chart'!T29)</f>
        <v>0</v>
      </c>
      <c r="W49" s="63"/>
      <c r="X49" s="60">
        <f>IF('04_Tracking chart'!V29&lt;0,"",'04_Tracking chart'!V29)</f>
        <v>0</v>
      </c>
      <c r="Y49" s="66"/>
      <c r="Z49" s="78">
        <f>IF('04_Tracking chart'!X29&lt;0,"",'04_Tracking chart'!X29)</f>
        <v>0</v>
      </c>
      <c r="AA49" s="63"/>
      <c r="AB49" s="60">
        <f>IF('04_Tracking chart'!Z29&lt;0,"",'04_Tracking chart'!Z29)</f>
        <v>0</v>
      </c>
      <c r="AC49" s="66"/>
      <c r="AD49" s="78">
        <f>IF('04_Tracking chart'!AB29&lt;0,"",'04_Tracking chart'!AB29)</f>
        <v>0</v>
      </c>
      <c r="AE49" s="63"/>
      <c r="AF49" s="78">
        <f>IF('04_Tracking chart'!AD29&lt;0,"",'04_Tracking chart'!AD29)</f>
        <v>0</v>
      </c>
      <c r="AG49" s="63"/>
      <c r="AH49" s="60">
        <f>IF('04_Tracking chart'!AF29&lt;0,"",'04_Tracking chart'!AF29)</f>
        <v>0</v>
      </c>
      <c r="AI49" s="43"/>
      <c r="AJ49" s="12"/>
    </row>
    <row r="50" spans="2:36" ht="3.75" customHeight="1">
      <c r="B50" s="249"/>
      <c r="C50" s="1"/>
      <c r="D50" s="76"/>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2"/>
    </row>
    <row r="51" spans="2:36" ht="16.5" customHeight="1">
      <c r="B51" s="249"/>
      <c r="C51" s="1"/>
      <c r="D51" s="7"/>
      <c r="E51" s="40"/>
      <c r="F51" s="40"/>
      <c r="G51" s="40"/>
      <c r="H51" s="40"/>
      <c r="I51" s="40"/>
      <c r="J51" s="46" t="s">
        <v>124</v>
      </c>
      <c r="K51" s="1"/>
      <c r="L51" s="145" t="str">
        <f>IF(L49=0,"",L48*1000000/L49)</f>
        <v/>
      </c>
      <c r="M51" s="121" t="str">
        <f>IF(L49=0,"",M48*1000000/L49)</f>
        <v/>
      </c>
      <c r="N51" s="146" t="str">
        <f t="shared" ref="N51:AH51" si="0">IF(N49=0,"",N48*1000000/N49)</f>
        <v/>
      </c>
      <c r="O51" s="121" t="str">
        <f>IF(N49=0,"",O48*1000000/N49)</f>
        <v/>
      </c>
      <c r="P51" s="146" t="str">
        <f t="shared" si="0"/>
        <v/>
      </c>
      <c r="Q51" s="147" t="str">
        <f>IF(P49=0,"",Q48*1000000/P49)</f>
        <v/>
      </c>
      <c r="R51" s="120" t="str">
        <f t="shared" si="0"/>
        <v/>
      </c>
      <c r="S51" s="121" t="str">
        <f>IF(R49=0,"",S48*1000000/R49)</f>
        <v/>
      </c>
      <c r="T51" s="146" t="str">
        <f t="shared" si="0"/>
        <v/>
      </c>
      <c r="U51" s="147" t="str">
        <f>IF(T49=0,"",U48*1000000/T49)</f>
        <v/>
      </c>
      <c r="V51" s="120" t="str">
        <f t="shared" si="0"/>
        <v/>
      </c>
      <c r="W51" s="121" t="str">
        <f>IF(V49=0,"",W48*1000000/V49)</f>
        <v/>
      </c>
      <c r="X51" s="146" t="str">
        <f t="shared" si="0"/>
        <v/>
      </c>
      <c r="Y51" s="147" t="str">
        <f>IF(X49=0,"",Y48*1000000/X49)</f>
        <v/>
      </c>
      <c r="Z51" s="120" t="str">
        <f t="shared" si="0"/>
        <v/>
      </c>
      <c r="AA51" s="121" t="str">
        <f>IF(Z49=0,"",AA48*1000000/Z49)</f>
        <v/>
      </c>
      <c r="AB51" s="146" t="str">
        <f t="shared" si="0"/>
        <v/>
      </c>
      <c r="AC51" s="147" t="str">
        <f>IF(AB49=0,"",AC48*1000000/AB49)</f>
        <v/>
      </c>
      <c r="AD51" s="120" t="str">
        <f t="shared" si="0"/>
        <v/>
      </c>
      <c r="AE51" s="121" t="str">
        <f>IF(AD49=0,"",AE48*1000000/AD49)</f>
        <v/>
      </c>
      <c r="AF51" s="146" t="str">
        <f t="shared" si="0"/>
        <v/>
      </c>
      <c r="AG51" s="147" t="str">
        <f>IF(AF49=0,"",AG48*1000000/AF49)</f>
        <v/>
      </c>
      <c r="AH51" s="120" t="str">
        <f t="shared" si="0"/>
        <v/>
      </c>
      <c r="AI51" s="145" t="str">
        <f>IF(AH49=0,"",AI48*1000000/AH49)</f>
        <v/>
      </c>
      <c r="AJ51" s="12"/>
    </row>
    <row r="52" spans="2:36" ht="15" customHeight="1">
      <c r="B52" s="249"/>
      <c r="C52" s="1"/>
      <c r="D52" s="7"/>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2"/>
    </row>
    <row r="53" spans="2:36" ht="12.75" customHeight="1">
      <c r="B53" s="249"/>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2"/>
    </row>
    <row r="54" spans="2:36" ht="12.75" customHeight="1">
      <c r="B54" s="249"/>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2"/>
    </row>
    <row r="55" spans="2:36" ht="12.75" customHeight="1">
      <c r="B55" s="249"/>
      <c r="C55" s="1"/>
      <c r="D55" s="35"/>
      <c r="E55" s="1"/>
      <c r="F55" s="1"/>
      <c r="G55" s="1"/>
      <c r="H55" s="1"/>
      <c r="I55" s="1"/>
      <c r="J55" s="1"/>
      <c r="K55" s="1"/>
      <c r="L55" s="271"/>
      <c r="M55" s="271"/>
      <c r="N55" s="1"/>
      <c r="O55" s="1"/>
      <c r="P55" s="1"/>
      <c r="Q55" s="1"/>
      <c r="R55" s="1"/>
      <c r="S55" s="1"/>
      <c r="T55" s="1"/>
      <c r="U55" s="1"/>
      <c r="V55" s="1"/>
      <c r="W55" s="1"/>
      <c r="X55" s="1"/>
      <c r="Y55" s="1"/>
      <c r="Z55" s="1"/>
      <c r="AA55" s="1"/>
      <c r="AB55" s="1"/>
      <c r="AC55" s="1"/>
      <c r="AD55" s="1"/>
      <c r="AE55" s="1"/>
      <c r="AF55" s="1"/>
      <c r="AG55" s="1"/>
      <c r="AH55" s="1"/>
      <c r="AI55" s="1"/>
      <c r="AJ55" s="12"/>
    </row>
    <row r="56" spans="2:36" ht="12.75" customHeight="1">
      <c r="B56" s="249"/>
      <c r="C56" s="1"/>
      <c r="D56" s="35"/>
      <c r="E56" s="1"/>
      <c r="F56" s="1"/>
      <c r="G56" s="1"/>
      <c r="H56" s="1"/>
      <c r="I56" s="1"/>
      <c r="J56" s="1"/>
      <c r="K56" s="1"/>
      <c r="L56" s="271"/>
      <c r="M56" s="271"/>
      <c r="N56" s="1"/>
      <c r="O56" s="1"/>
      <c r="P56" s="1"/>
      <c r="Q56" s="1"/>
      <c r="R56" s="1"/>
      <c r="S56" s="1"/>
      <c r="T56" s="1"/>
      <c r="U56" s="1"/>
      <c r="V56" s="1"/>
      <c r="W56" s="1"/>
      <c r="X56" s="1"/>
      <c r="Y56" s="1"/>
      <c r="Z56" s="1"/>
      <c r="AA56" s="1"/>
      <c r="AB56" s="1"/>
      <c r="AC56" s="1"/>
      <c r="AD56" s="1"/>
      <c r="AE56" s="1"/>
      <c r="AF56" s="1"/>
      <c r="AG56" s="1"/>
      <c r="AH56" s="1"/>
      <c r="AI56" s="1"/>
      <c r="AJ56" s="12"/>
    </row>
    <row r="57" spans="2:36" ht="3.75" customHeight="1">
      <c r="B57" s="249"/>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2"/>
    </row>
    <row r="58" spans="2:36" ht="12.75" customHeight="1">
      <c r="B58" s="249"/>
      <c r="C58" s="1"/>
      <c r="D58" s="35"/>
      <c r="E58" s="1"/>
      <c r="F58" s="1"/>
      <c r="G58" s="1"/>
      <c r="H58" s="1"/>
      <c r="I58" s="1"/>
      <c r="J58" s="1"/>
      <c r="K58" s="1"/>
      <c r="L58" s="272"/>
      <c r="M58" s="272"/>
      <c r="N58" s="1"/>
      <c r="O58" s="1"/>
      <c r="P58" s="1"/>
      <c r="Q58" s="1"/>
      <c r="R58" s="1"/>
      <c r="S58" s="1"/>
      <c r="T58" s="1"/>
      <c r="U58" s="1"/>
      <c r="V58" s="1"/>
      <c r="W58" s="1"/>
      <c r="X58" s="1"/>
      <c r="Y58" s="1"/>
      <c r="Z58" s="1"/>
      <c r="AA58" s="1"/>
      <c r="AB58" s="1"/>
      <c r="AC58" s="1"/>
      <c r="AD58" s="1"/>
      <c r="AE58" s="1"/>
      <c r="AF58" s="1"/>
      <c r="AG58" s="1"/>
      <c r="AH58" s="1"/>
      <c r="AI58" s="1"/>
      <c r="AJ58" s="12"/>
    </row>
    <row r="59" spans="2:36" ht="12.75" customHeight="1">
      <c r="B59" s="249"/>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2"/>
    </row>
    <row r="60" spans="2:36" ht="12.75" customHeight="1">
      <c r="B60" s="249"/>
      <c r="C60" s="1"/>
      <c r="D60" s="35"/>
      <c r="E60" s="1"/>
      <c r="F60" s="1"/>
      <c r="G60" s="1"/>
      <c r="H60" s="1"/>
      <c r="I60" s="1"/>
      <c r="J60" s="1"/>
      <c r="K60" s="1"/>
      <c r="L60" s="271"/>
      <c r="M60" s="271"/>
      <c r="N60" s="1"/>
      <c r="O60" s="1"/>
      <c r="P60" s="1"/>
      <c r="Q60" s="1"/>
      <c r="R60" s="1"/>
      <c r="S60" s="1"/>
      <c r="T60" s="1"/>
      <c r="U60" s="1"/>
      <c r="V60" s="1"/>
      <c r="W60" s="1"/>
      <c r="X60" s="1"/>
      <c r="Y60" s="1"/>
      <c r="Z60" s="1"/>
      <c r="AA60" s="1"/>
      <c r="AB60" s="1"/>
      <c r="AC60" s="1"/>
      <c r="AD60" s="1"/>
      <c r="AE60" s="1"/>
      <c r="AF60" s="1"/>
      <c r="AG60" s="1"/>
      <c r="AH60" s="1"/>
      <c r="AI60" s="1"/>
      <c r="AJ60" s="12"/>
    </row>
    <row r="61" spans="2:36" ht="12.75" customHeight="1">
      <c r="B61" s="249"/>
      <c r="C61" s="1"/>
      <c r="D61" s="35"/>
      <c r="E61" s="1"/>
      <c r="F61" s="1"/>
      <c r="G61" s="1"/>
      <c r="H61" s="1"/>
      <c r="I61" s="1"/>
      <c r="J61" s="1"/>
      <c r="K61" s="1"/>
      <c r="L61" s="271"/>
      <c r="M61" s="271"/>
      <c r="N61" s="1"/>
      <c r="O61" s="1"/>
      <c r="P61" s="1"/>
      <c r="Q61" s="1"/>
      <c r="R61" s="1"/>
      <c r="S61" s="1"/>
      <c r="T61" s="1"/>
      <c r="U61" s="1"/>
      <c r="V61" s="1"/>
      <c r="W61" s="1"/>
      <c r="X61" s="1"/>
      <c r="Y61" s="1"/>
      <c r="Z61" s="1"/>
      <c r="AA61" s="1"/>
      <c r="AB61" s="1"/>
      <c r="AC61" s="1"/>
      <c r="AD61" s="1"/>
      <c r="AE61" s="1"/>
      <c r="AF61" s="1"/>
      <c r="AG61" s="1"/>
      <c r="AH61" s="1"/>
      <c r="AI61" s="1"/>
      <c r="AJ61" s="12"/>
    </row>
    <row r="62" spans="2:36" ht="3.75" customHeight="1">
      <c r="B62" s="249"/>
      <c r="C62" s="1"/>
      <c r="D62" s="1"/>
      <c r="E62" s="1"/>
      <c r="F62" s="1"/>
      <c r="G62" s="1"/>
      <c r="H62" s="1"/>
      <c r="I62" s="1"/>
      <c r="J62" s="1"/>
      <c r="K62" s="1"/>
      <c r="L62" s="93"/>
      <c r="M62" s="93"/>
      <c r="N62" s="1"/>
      <c r="O62" s="1"/>
      <c r="P62" s="1"/>
      <c r="Q62" s="1"/>
      <c r="R62" s="1"/>
      <c r="S62" s="1"/>
      <c r="T62" s="1"/>
      <c r="U62" s="1"/>
      <c r="V62" s="1"/>
      <c r="W62" s="1"/>
      <c r="X62" s="1"/>
      <c r="Y62" s="1"/>
      <c r="Z62" s="1"/>
      <c r="AA62" s="1"/>
      <c r="AB62" s="1"/>
      <c r="AC62" s="1"/>
      <c r="AD62" s="1"/>
      <c r="AE62" s="1"/>
      <c r="AF62" s="1"/>
      <c r="AG62" s="1"/>
      <c r="AH62" s="1"/>
      <c r="AI62" s="1"/>
      <c r="AJ62" s="12"/>
    </row>
    <row r="63" spans="2:36" ht="12.75" customHeight="1">
      <c r="B63" s="249"/>
      <c r="C63" s="1"/>
      <c r="D63" s="35"/>
      <c r="E63" s="1"/>
      <c r="F63" s="1"/>
      <c r="G63" s="1"/>
      <c r="H63" s="1"/>
      <c r="I63" s="1"/>
      <c r="J63" s="1"/>
      <c r="K63" s="1"/>
      <c r="L63" s="272"/>
      <c r="M63" s="272"/>
      <c r="N63" s="1"/>
      <c r="O63" s="1"/>
      <c r="P63" s="1"/>
      <c r="Q63" s="1"/>
      <c r="R63" s="1"/>
      <c r="S63" s="1"/>
      <c r="T63" s="1"/>
      <c r="U63" s="1"/>
      <c r="V63" s="1"/>
      <c r="W63" s="1"/>
      <c r="X63" s="1"/>
      <c r="Y63" s="1"/>
      <c r="Z63" s="1"/>
      <c r="AA63" s="1"/>
      <c r="AB63" s="1"/>
      <c r="AC63" s="1"/>
      <c r="AD63" s="1"/>
      <c r="AE63" s="1"/>
      <c r="AF63" s="1"/>
      <c r="AG63" s="1"/>
      <c r="AH63" s="1"/>
      <c r="AI63" s="1"/>
      <c r="AJ63" s="12"/>
    </row>
    <row r="64" spans="2:36" ht="12.75" customHeight="1">
      <c r="B64" s="249"/>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2"/>
    </row>
    <row r="65" spans="2:36" ht="12.75" customHeight="1" thickBot="1">
      <c r="B65" s="25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13"/>
    </row>
    <row r="66" spans="2:36" ht="6" customHeight="1" thickBot="1"/>
    <row r="67" spans="2:36">
      <c r="B67" s="14"/>
      <c r="C67" s="19"/>
      <c r="D67" s="19"/>
      <c r="E67" s="19"/>
      <c r="F67" s="19"/>
      <c r="G67" s="19"/>
      <c r="H67" s="19"/>
      <c r="I67" s="19"/>
      <c r="J67" s="19"/>
      <c r="K67" s="19"/>
      <c r="L67" s="19"/>
      <c r="M67" s="19"/>
      <c r="N67" s="19"/>
      <c r="O67" s="19"/>
      <c r="P67" s="19"/>
      <c r="Q67" s="21"/>
      <c r="R67" s="14"/>
      <c r="S67" s="19"/>
      <c r="T67" s="19"/>
      <c r="U67" s="19"/>
      <c r="V67" s="19"/>
      <c r="W67" s="19"/>
      <c r="X67" s="19"/>
      <c r="Y67" s="19"/>
      <c r="Z67" s="19"/>
      <c r="AA67" s="19"/>
      <c r="AB67" s="19"/>
      <c r="AC67" s="19"/>
      <c r="AD67" s="19"/>
      <c r="AE67" s="19"/>
      <c r="AF67" s="19"/>
      <c r="AG67" s="19"/>
      <c r="AH67" s="19"/>
      <c r="AI67" s="19"/>
      <c r="AJ67" s="21"/>
    </row>
    <row r="68" spans="2:36" ht="18">
      <c r="B68" s="22" t="s">
        <v>125</v>
      </c>
      <c r="C68" s="23"/>
      <c r="E68" s="24"/>
      <c r="F68" s="24"/>
      <c r="G68" s="24"/>
      <c r="H68" s="24"/>
      <c r="M68" s="29"/>
      <c r="O68" s="31"/>
      <c r="Q68" s="25"/>
      <c r="R68" s="22" t="s">
        <v>126</v>
      </c>
      <c r="AJ68" s="25"/>
    </row>
    <row r="69" spans="2:36" ht="12.75" customHeight="1">
      <c r="B69" s="16"/>
      <c r="M69" s="30"/>
      <c r="P69" s="32"/>
      <c r="Q69" s="25"/>
      <c r="R69" s="16"/>
      <c r="AJ69" s="25"/>
    </row>
    <row r="70" spans="2:36" ht="12.75" customHeight="1">
      <c r="B70" s="16"/>
      <c r="M70" s="30"/>
      <c r="P70" s="32"/>
      <c r="Q70" s="25"/>
      <c r="R70" s="122"/>
      <c r="AJ70" s="25"/>
    </row>
    <row r="71" spans="2:36" ht="15.5">
      <c r="B71" s="38" t="s">
        <v>127</v>
      </c>
      <c r="C71" s="17"/>
      <c r="D71" s="17"/>
      <c r="E71" s="17"/>
      <c r="O71" s="32"/>
      <c r="P71" s="32"/>
      <c r="Q71" s="25"/>
      <c r="R71" s="27" t="s">
        <v>128</v>
      </c>
      <c r="S71" s="17"/>
      <c r="T71" s="17"/>
      <c r="U71" s="17"/>
      <c r="V71" s="17"/>
      <c r="W71" s="17"/>
      <c r="X71" s="17"/>
      <c r="Y71" s="17"/>
      <c r="AJ71" s="25"/>
    </row>
    <row r="72" spans="2:36">
      <c r="B72" s="16"/>
      <c r="C72" s="18"/>
      <c r="E72" s="18"/>
      <c r="F72" s="18"/>
      <c r="Q72" s="25"/>
      <c r="R72" s="16"/>
      <c r="AJ72" s="25"/>
    </row>
    <row r="73" spans="2:36">
      <c r="B73" s="218"/>
      <c r="Q73" s="25"/>
      <c r="R73" s="16"/>
      <c r="AJ73" s="25"/>
    </row>
    <row r="74" spans="2:36" ht="15.5">
      <c r="B74" s="27" t="s">
        <v>129</v>
      </c>
      <c r="K74" s="17" t="s">
        <v>130</v>
      </c>
      <c r="L74" s="17"/>
      <c r="M74" s="17"/>
      <c r="N74" s="17"/>
      <c r="O74" s="9"/>
      <c r="P74" s="9"/>
      <c r="Q74" s="28"/>
      <c r="R74" s="27" t="s">
        <v>129</v>
      </c>
      <c r="S74" s="17"/>
      <c r="T74" s="17"/>
      <c r="U74" s="17"/>
      <c r="V74" s="17"/>
      <c r="AD74" s="17" t="s">
        <v>130</v>
      </c>
      <c r="AE74" s="17"/>
      <c r="AF74" s="17"/>
      <c r="AG74" s="17"/>
      <c r="AH74" s="17"/>
      <c r="AI74" s="17"/>
      <c r="AJ74" s="28"/>
    </row>
    <row r="75" spans="2:36" ht="13" thickBot="1">
      <c r="B75" s="15"/>
      <c r="C75" s="20"/>
      <c r="D75" s="20"/>
      <c r="E75" s="20"/>
      <c r="F75" s="20"/>
      <c r="G75" s="20"/>
      <c r="H75" s="20"/>
      <c r="I75" s="20"/>
      <c r="J75" s="20"/>
      <c r="K75" s="20"/>
      <c r="L75" s="20"/>
      <c r="M75" s="20"/>
      <c r="N75" s="20"/>
      <c r="O75" s="20"/>
      <c r="P75" s="20"/>
      <c r="Q75" s="26"/>
      <c r="R75" s="15"/>
      <c r="S75" s="20"/>
      <c r="T75" s="20"/>
      <c r="U75" s="20"/>
      <c r="V75" s="20"/>
      <c r="W75" s="20"/>
      <c r="X75" s="20"/>
      <c r="Y75" s="20"/>
      <c r="Z75" s="20"/>
      <c r="AA75" s="20"/>
      <c r="AB75" s="20"/>
      <c r="AC75" s="20"/>
      <c r="AD75" s="20"/>
      <c r="AE75" s="20"/>
      <c r="AF75" s="20"/>
      <c r="AG75" s="20"/>
      <c r="AH75" s="20"/>
      <c r="AI75" s="20"/>
      <c r="AJ75" s="26"/>
    </row>
  </sheetData>
  <mergeCells count="198">
    <mergeCell ref="E21:J21"/>
    <mergeCell ref="K21:P21"/>
    <mergeCell ref="Q21:S21"/>
    <mergeCell ref="T21:W21"/>
    <mergeCell ref="X21:AA21"/>
    <mergeCell ref="AB21:AG21"/>
    <mergeCell ref="AH21:AI21"/>
    <mergeCell ref="E37:J37"/>
    <mergeCell ref="K37:P37"/>
    <mergeCell ref="Q37:S37"/>
    <mergeCell ref="T37:W37"/>
    <mergeCell ref="X37:AA37"/>
    <mergeCell ref="AB37:AG37"/>
    <mergeCell ref="AH37:AI37"/>
    <mergeCell ref="T25:W25"/>
    <mergeCell ref="P46:Q46"/>
    <mergeCell ref="K33:P33"/>
    <mergeCell ref="X24:AA24"/>
    <mergeCell ref="X23:AA23"/>
    <mergeCell ref="K30:P30"/>
    <mergeCell ref="K29:P29"/>
    <mergeCell ref="K39:P39"/>
    <mergeCell ref="K27:P27"/>
    <mergeCell ref="T30:W30"/>
    <mergeCell ref="X28:AA28"/>
    <mergeCell ref="X27:AA27"/>
    <mergeCell ref="T31:W31"/>
    <mergeCell ref="Q24:S24"/>
    <mergeCell ref="X29:AA29"/>
    <mergeCell ref="Q32:S32"/>
    <mergeCell ref="T29:W29"/>
    <mergeCell ref="T28:W28"/>
    <mergeCell ref="T33:W33"/>
    <mergeCell ref="T32:W32"/>
    <mergeCell ref="AB8:AI8"/>
    <mergeCell ref="AB9:AI9"/>
    <mergeCell ref="AB10:AI10"/>
    <mergeCell ref="AB11:AI11"/>
    <mergeCell ref="AB12:AI12"/>
    <mergeCell ref="AB17:AI17"/>
    <mergeCell ref="K22:P22"/>
    <mergeCell ref="K20:P20"/>
    <mergeCell ref="K19:P19"/>
    <mergeCell ref="AH20:AI20"/>
    <mergeCell ref="AH19:AI19"/>
    <mergeCell ref="AH18:AI18"/>
    <mergeCell ref="Q19:S19"/>
    <mergeCell ref="Q20:S20"/>
    <mergeCell ref="AB19:AG19"/>
    <mergeCell ref="AB20:AG20"/>
    <mergeCell ref="AB22:AG22"/>
    <mergeCell ref="AH22:AI22"/>
    <mergeCell ref="T19:W19"/>
    <mergeCell ref="T22:W22"/>
    <mergeCell ref="T20:W20"/>
    <mergeCell ref="X22:AA22"/>
    <mergeCell ref="Q22:S22"/>
    <mergeCell ref="T18:W18"/>
    <mergeCell ref="AH28:AI28"/>
    <mergeCell ref="Q27:S27"/>
    <mergeCell ref="T24:W24"/>
    <mergeCell ref="T23:W23"/>
    <mergeCell ref="B2:B4"/>
    <mergeCell ref="B6:B14"/>
    <mergeCell ref="D10:H10"/>
    <mergeCell ref="H11:M11"/>
    <mergeCell ref="H12:M12"/>
    <mergeCell ref="C2:AJ4"/>
    <mergeCell ref="S7:X7"/>
    <mergeCell ref="S8:X8"/>
    <mergeCell ref="S9:X9"/>
    <mergeCell ref="H7:M7"/>
    <mergeCell ref="AB7:AI7"/>
    <mergeCell ref="S13:U13"/>
    <mergeCell ref="S12:U12"/>
    <mergeCell ref="S10:X10"/>
    <mergeCell ref="H13:M13"/>
    <mergeCell ref="AB13:AI13"/>
    <mergeCell ref="H8:M8"/>
    <mergeCell ref="H9:M9"/>
    <mergeCell ref="K18:P18"/>
    <mergeCell ref="X25:AA25"/>
    <mergeCell ref="E18:J18"/>
    <mergeCell ref="AH27:AI27"/>
    <mergeCell ref="AH26:AI26"/>
    <mergeCell ref="AH24:AI24"/>
    <mergeCell ref="AH23:AI23"/>
    <mergeCell ref="AB23:AG23"/>
    <mergeCell ref="AB27:AG27"/>
    <mergeCell ref="AB24:AG24"/>
    <mergeCell ref="E27:J27"/>
    <mergeCell ref="AB26:AG26"/>
    <mergeCell ref="E25:J25"/>
    <mergeCell ref="K25:P25"/>
    <mergeCell ref="AB25:AG25"/>
    <mergeCell ref="AH25:AI25"/>
    <mergeCell ref="T27:W27"/>
    <mergeCell ref="X26:AA26"/>
    <mergeCell ref="T26:W26"/>
    <mergeCell ref="Q23:S23"/>
    <mergeCell ref="Q26:S26"/>
    <mergeCell ref="Q25:S25"/>
    <mergeCell ref="X20:AA20"/>
    <mergeCell ref="X18:AA18"/>
    <mergeCell ref="AB18:AG18"/>
    <mergeCell ref="X19:AA19"/>
    <mergeCell ref="L55:M55"/>
    <mergeCell ref="N46:O46"/>
    <mergeCell ref="B16:B43"/>
    <mergeCell ref="L41:N41"/>
    <mergeCell ref="L42:N42"/>
    <mergeCell ref="Q30:S30"/>
    <mergeCell ref="Q31:S31"/>
    <mergeCell ref="Q33:S33"/>
    <mergeCell ref="Q18:S18"/>
    <mergeCell ref="E36:J36"/>
    <mergeCell ref="E35:J35"/>
    <mergeCell ref="K32:P32"/>
    <mergeCell ref="K24:P24"/>
    <mergeCell ref="K23:P23"/>
    <mergeCell ref="E24:J24"/>
    <mergeCell ref="K31:P31"/>
    <mergeCell ref="E26:J26"/>
    <mergeCell ref="K26:P26"/>
    <mergeCell ref="E19:J19"/>
    <mergeCell ref="Q29:S29"/>
    <mergeCell ref="E23:J23"/>
    <mergeCell ref="Q28:S28"/>
    <mergeCell ref="E22:J22"/>
    <mergeCell ref="Q34:S34"/>
    <mergeCell ref="AH31:AI31"/>
    <mergeCell ref="AH30:AI30"/>
    <mergeCell ref="AH29:AI29"/>
    <mergeCell ref="AH46:AI46"/>
    <mergeCell ref="AB36:AG36"/>
    <mergeCell ref="X30:AA30"/>
    <mergeCell ref="Z46:AA46"/>
    <mergeCell ref="X32:AA32"/>
    <mergeCell ref="AH39:AI39"/>
    <mergeCell ref="AH36:AI36"/>
    <mergeCell ref="AH35:AI35"/>
    <mergeCell ref="AH34:AI34"/>
    <mergeCell ref="AH33:AI33"/>
    <mergeCell ref="AH32:AI32"/>
    <mergeCell ref="X31:AA31"/>
    <mergeCell ref="AB46:AC46"/>
    <mergeCell ref="AD46:AE46"/>
    <mergeCell ref="AB32:AG32"/>
    <mergeCell ref="AB31:AG31"/>
    <mergeCell ref="AB30:AG30"/>
    <mergeCell ref="E30:J30"/>
    <mergeCell ref="E29:J29"/>
    <mergeCell ref="E28:J28"/>
    <mergeCell ref="L46:M46"/>
    <mergeCell ref="L61:M61"/>
    <mergeCell ref="L63:M63"/>
    <mergeCell ref="AB35:AG35"/>
    <mergeCell ref="AB34:AG34"/>
    <mergeCell ref="AB33:AG33"/>
    <mergeCell ref="R46:S46"/>
    <mergeCell ref="T46:U46"/>
    <mergeCell ref="V46:W46"/>
    <mergeCell ref="AB39:AG39"/>
    <mergeCell ref="L56:M56"/>
    <mergeCell ref="L60:M60"/>
    <mergeCell ref="X46:Y46"/>
    <mergeCell ref="AF46:AG46"/>
    <mergeCell ref="T39:W39"/>
    <mergeCell ref="T36:W36"/>
    <mergeCell ref="T35:W35"/>
    <mergeCell ref="Q35:S35"/>
    <mergeCell ref="Q36:S36"/>
    <mergeCell ref="L58:M58"/>
    <mergeCell ref="T34:W34"/>
    <mergeCell ref="E38:J38"/>
    <mergeCell ref="K38:P38"/>
    <mergeCell ref="Q38:S38"/>
    <mergeCell ref="T38:W38"/>
    <mergeCell ref="X38:AA38"/>
    <mergeCell ref="AB38:AG38"/>
    <mergeCell ref="AH38:AI38"/>
    <mergeCell ref="E20:J20"/>
    <mergeCell ref="B45:B65"/>
    <mergeCell ref="AB29:AG29"/>
    <mergeCell ref="AB28:AG28"/>
    <mergeCell ref="X39:AA39"/>
    <mergeCell ref="X36:AA36"/>
    <mergeCell ref="X35:AA35"/>
    <mergeCell ref="X34:AA34"/>
    <mergeCell ref="X33:AA33"/>
    <mergeCell ref="E34:J34"/>
    <mergeCell ref="E33:J33"/>
    <mergeCell ref="E32:J32"/>
    <mergeCell ref="E31:J31"/>
    <mergeCell ref="K28:P28"/>
    <mergeCell ref="K36:P36"/>
    <mergeCell ref="K35:P35"/>
    <mergeCell ref="K34:P34"/>
  </mergeCells>
  <conditionalFormatting sqref="L58:M58">
    <cfRule type="cellIs" dxfId="22" priority="12" operator="greaterThan">
      <formula>0</formula>
    </cfRule>
  </conditionalFormatting>
  <conditionalFormatting sqref="L63:M63">
    <cfRule type="cellIs" dxfId="21" priority="11" operator="lessThan">
      <formula>0</formula>
    </cfRule>
  </conditionalFormatting>
  <conditionalFormatting sqref="AH19:AI38">
    <cfRule type="containsText" dxfId="20" priority="3" stopIfTrue="1" operator="containsText" text="NOK">
      <formula>NOT(ISERROR(SEARCH("NOK",AH19)))</formula>
    </cfRule>
    <cfRule type="containsText" dxfId="19" priority="5" stopIfTrue="1" operator="containsText" text="OK">
      <formula>NOT(ISERROR(SEARCH("OK",AH19)))</formula>
    </cfRule>
  </conditionalFormatting>
  <dataValidations count="1">
    <dataValidation type="list" allowBlank="1" showInputMessage="1" showErrorMessage="1" sqref="AH19:AI38" xr:uid="{00000000-0002-0000-0200-000000000000}">
      <formula1>$AN$18:$AN$20</formula1>
    </dataValidation>
  </dataValidations>
  <pageMargins left="0.70866141732283472" right="0.70866141732283472" top="0.78740157480314965" bottom="0.78740157480314965" header="0.31496062992125984" footer="0.31496062992125984"/>
  <pageSetup paperSize="9" scale="2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O50"/>
  <sheetViews>
    <sheetView zoomScale="80" zoomScaleNormal="80" workbookViewId="0">
      <selection activeCell="AQ23" sqref="AQ23"/>
    </sheetView>
  </sheetViews>
  <sheetFormatPr defaultColWidth="5.6328125" defaultRowHeight="12.5"/>
  <cols>
    <col min="1" max="1" width="1.36328125" customWidth="1"/>
    <col min="2" max="2" width="3.54296875" customWidth="1"/>
    <col min="4" max="4" width="8" customWidth="1"/>
    <col min="5" max="5" width="9.08984375" customWidth="1"/>
    <col min="7" max="7" width="15.81640625" customWidth="1"/>
    <col min="9" max="9" width="7.36328125" customWidth="1"/>
    <col min="10" max="10" width="5.6328125" customWidth="1"/>
    <col min="12" max="12" width="5.6328125" customWidth="1"/>
    <col min="14" max="14" width="5.6328125" customWidth="1"/>
    <col min="16" max="16" width="5.6328125" customWidth="1"/>
    <col min="18" max="18" width="5.6328125" customWidth="1"/>
    <col min="20" max="20" width="5.6328125" customWidth="1"/>
    <col min="22" max="22" width="5.6328125" customWidth="1"/>
    <col min="24" max="24" width="5.6328125" customWidth="1"/>
    <col min="26" max="26" width="5.6328125" customWidth="1"/>
    <col min="28" max="28" width="5.6328125" customWidth="1"/>
    <col min="30" max="30" width="5.6328125" customWidth="1"/>
    <col min="32" max="32" width="5.6328125" customWidth="1"/>
    <col min="34" max="34" width="3.54296875" customWidth="1"/>
  </cols>
  <sheetData>
    <row r="1" spans="2:34" ht="13.5" customHeight="1" thickBot="1"/>
    <row r="2" spans="2:34" ht="12.75" customHeight="1">
      <c r="B2" s="382"/>
      <c r="C2" s="383"/>
      <c r="D2" s="383"/>
      <c r="E2" s="384"/>
      <c r="F2" s="309" t="s">
        <v>131</v>
      </c>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1"/>
    </row>
    <row r="3" spans="2:34" ht="12.75" customHeight="1">
      <c r="B3" s="385"/>
      <c r="C3" s="386"/>
      <c r="D3" s="386"/>
      <c r="E3" s="387"/>
      <c r="F3" s="312"/>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4"/>
    </row>
    <row r="4" spans="2:34" ht="13.5" customHeight="1" thickBot="1">
      <c r="B4" s="388"/>
      <c r="C4" s="389"/>
      <c r="D4" s="389"/>
      <c r="E4" s="390"/>
      <c r="F4" s="315"/>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7"/>
    </row>
    <row r="5" spans="2:34" ht="6" customHeight="1" thickBot="1"/>
    <row r="6" spans="2:34">
      <c r="B6" s="6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1"/>
    </row>
    <row r="7" spans="2:34">
      <c r="B7" s="70"/>
      <c r="C7" s="391" t="s">
        <v>95</v>
      </c>
      <c r="D7" s="391" t="s">
        <v>96</v>
      </c>
      <c r="E7" s="391"/>
      <c r="F7" s="391"/>
      <c r="G7" s="391"/>
      <c r="H7" s="391"/>
      <c r="I7" s="391"/>
      <c r="J7" s="392" t="s">
        <v>234</v>
      </c>
      <c r="K7" s="393"/>
      <c r="L7" s="396" t="s">
        <v>241</v>
      </c>
      <c r="M7" s="393"/>
      <c r="N7" s="392" t="s">
        <v>235</v>
      </c>
      <c r="O7" s="393"/>
      <c r="P7" s="396" t="s">
        <v>236</v>
      </c>
      <c r="Q7" s="393"/>
      <c r="R7" s="392" t="s">
        <v>237</v>
      </c>
      <c r="S7" s="393"/>
      <c r="T7" s="396" t="s">
        <v>238</v>
      </c>
      <c r="U7" s="393"/>
      <c r="V7" s="392" t="s">
        <v>239</v>
      </c>
      <c r="W7" s="393"/>
      <c r="X7" s="396" t="s">
        <v>240</v>
      </c>
      <c r="Y7" s="393"/>
      <c r="Z7" s="392" t="s">
        <v>132</v>
      </c>
      <c r="AA7" s="393"/>
      <c r="AB7" s="396" t="s">
        <v>133</v>
      </c>
      <c r="AC7" s="393"/>
      <c r="AD7" s="392" t="s">
        <v>134</v>
      </c>
      <c r="AE7" s="393"/>
      <c r="AF7" s="396" t="s">
        <v>135</v>
      </c>
      <c r="AG7" s="393"/>
      <c r="AH7" s="12"/>
    </row>
    <row r="8" spans="2:34" ht="13" thickBot="1">
      <c r="B8" s="70"/>
      <c r="C8" s="391"/>
      <c r="D8" s="391"/>
      <c r="E8" s="391"/>
      <c r="F8" s="391"/>
      <c r="G8" s="391"/>
      <c r="H8" s="391"/>
      <c r="I8" s="391"/>
      <c r="J8" s="220" t="s">
        <v>136</v>
      </c>
      <c r="K8" s="85" t="s">
        <v>121</v>
      </c>
      <c r="L8" s="84" t="s">
        <v>136</v>
      </c>
      <c r="M8" s="85" t="s">
        <v>121</v>
      </c>
      <c r="N8" s="84" t="s">
        <v>136</v>
      </c>
      <c r="O8" s="85" t="s">
        <v>121</v>
      </c>
      <c r="P8" s="84" t="s">
        <v>136</v>
      </c>
      <c r="Q8" s="85" t="s">
        <v>121</v>
      </c>
      <c r="R8" s="84" t="s">
        <v>136</v>
      </c>
      <c r="S8" s="85" t="s">
        <v>121</v>
      </c>
      <c r="T8" s="84" t="s">
        <v>136</v>
      </c>
      <c r="U8" s="85" t="s">
        <v>121</v>
      </c>
      <c r="V8" s="84" t="s">
        <v>136</v>
      </c>
      <c r="W8" s="85" t="s">
        <v>121</v>
      </c>
      <c r="X8" s="84" t="s">
        <v>136</v>
      </c>
      <c r="Y8" s="85" t="s">
        <v>121</v>
      </c>
      <c r="Z8" s="84" t="s">
        <v>136</v>
      </c>
      <c r="AA8" s="85" t="s">
        <v>121</v>
      </c>
      <c r="AB8" s="84" t="s">
        <v>136</v>
      </c>
      <c r="AC8" s="85" t="s">
        <v>121</v>
      </c>
      <c r="AD8" s="84" t="s">
        <v>136</v>
      </c>
      <c r="AE8" s="85" t="s">
        <v>121</v>
      </c>
      <c r="AF8" s="84" t="s">
        <v>136</v>
      </c>
      <c r="AG8" s="85" t="s">
        <v>121</v>
      </c>
      <c r="AH8" s="12"/>
    </row>
    <row r="9" spans="2:34">
      <c r="B9" s="70"/>
      <c r="C9" s="222">
        <v>1</v>
      </c>
      <c r="D9" s="397" t="str">
        <f>IF('03_Launch Control Plan'!E19=0,"",'03_Launch Control Plan'!E19)</f>
        <v>ICL characteristics (dimensions - after machining)</v>
      </c>
      <c r="E9" s="397"/>
      <c r="F9" s="397"/>
      <c r="G9" s="397"/>
      <c r="H9" s="397"/>
      <c r="I9" s="397"/>
      <c r="J9" s="219"/>
      <c r="K9" s="223"/>
      <c r="L9" s="223"/>
      <c r="M9" s="223"/>
      <c r="N9" s="223"/>
      <c r="O9" s="223"/>
      <c r="P9" s="223"/>
      <c r="Q9" s="223"/>
      <c r="R9" s="223"/>
      <c r="S9" s="223"/>
      <c r="T9" s="223"/>
      <c r="U9" s="223"/>
      <c r="V9" s="223"/>
      <c r="W9" s="223"/>
      <c r="X9" s="223"/>
      <c r="Y9" s="223"/>
      <c r="Z9" s="223"/>
      <c r="AA9" s="223"/>
      <c r="AB9" s="223"/>
      <c r="AC9" s="223"/>
      <c r="AD9" s="223"/>
      <c r="AE9" s="223"/>
      <c r="AF9" s="223"/>
      <c r="AG9" s="223"/>
      <c r="AH9" s="12"/>
    </row>
    <row r="10" spans="2:34">
      <c r="B10" s="70"/>
      <c r="C10" s="222">
        <v>2</v>
      </c>
      <c r="D10" s="397" t="str">
        <f>IF('03_Launch Control Plan'!E20=0,"",'03_Launch Control Plan'!E20)</f>
        <v>Porosity: X-RAY / CT SCAN / GOM Mech Properties</v>
      </c>
      <c r="E10" s="397"/>
      <c r="F10" s="397"/>
      <c r="G10" s="397"/>
      <c r="H10" s="397"/>
      <c r="I10" s="397"/>
      <c r="J10" s="224"/>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12"/>
    </row>
    <row r="11" spans="2:34">
      <c r="B11" s="70"/>
      <c r="C11" s="222">
        <v>3</v>
      </c>
      <c r="D11" s="397" t="str">
        <f>IF('03_Launch Control Plan'!E22=0,"",'03_Launch Control Plan'!E22)</f>
        <v>No mechanical damages on machined surfaces</v>
      </c>
      <c r="E11" s="397"/>
      <c r="F11" s="397"/>
      <c r="G11" s="397"/>
      <c r="H11" s="397"/>
      <c r="I11" s="397"/>
      <c r="J11" s="224"/>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12"/>
    </row>
    <row r="12" spans="2:34">
      <c r="B12" s="70"/>
      <c r="C12" s="222">
        <v>4</v>
      </c>
      <c r="D12" s="397" t="str">
        <f>IF('03_Launch Control Plan'!E23=0,"",'03_Launch Control Plan'!E23)</f>
        <v>Surface: 
porosity on machined areas</v>
      </c>
      <c r="E12" s="397"/>
      <c r="F12" s="397"/>
      <c r="G12" s="397"/>
      <c r="H12" s="397"/>
      <c r="I12" s="397"/>
      <c r="J12" s="224"/>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12"/>
    </row>
    <row r="13" spans="2:34">
      <c r="B13" s="70"/>
      <c r="C13" s="222">
        <v>5</v>
      </c>
      <c r="D13" s="397" t="str">
        <f>IF('03_Launch Control Plan'!E24=0,"",'03_Launch Control Plan'!E24)</f>
        <v>Cleanliness</v>
      </c>
      <c r="E13" s="397"/>
      <c r="F13" s="397"/>
      <c r="G13" s="397"/>
      <c r="H13" s="397"/>
      <c r="I13" s="397"/>
      <c r="J13" s="226"/>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12"/>
    </row>
    <row r="14" spans="2:34">
      <c r="B14" s="70"/>
      <c r="C14" s="222">
        <v>6</v>
      </c>
      <c r="D14" s="397" t="str">
        <f>IF('03_Launch Control Plan'!E25=0,"",'03_Launch Control Plan'!E25)</f>
        <v>Presence of Components
(Example: Protective Cap, Pins, Bearing)</v>
      </c>
      <c r="E14" s="397"/>
      <c r="F14" s="397"/>
      <c r="G14" s="397"/>
      <c r="H14" s="397"/>
      <c r="I14" s="397"/>
      <c r="J14" s="224"/>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12"/>
    </row>
    <row r="15" spans="2:34">
      <c r="B15" s="70"/>
      <c r="C15" s="222">
        <v>10</v>
      </c>
      <c r="D15" s="397" t="str">
        <f>IF('03_Launch Control Plan'!E26=0,"",'03_Launch Control Plan'!E26)</f>
        <v>Free Of Rust/Corrosion/Oxidation</v>
      </c>
      <c r="E15" s="397"/>
      <c r="F15" s="397"/>
      <c r="G15" s="397"/>
      <c r="H15" s="397"/>
      <c r="I15" s="397"/>
      <c r="J15" s="224"/>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12"/>
    </row>
    <row r="16" spans="2:34">
      <c r="B16" s="70"/>
      <c r="C16" s="222">
        <v>11</v>
      </c>
      <c r="D16" s="397" t="str">
        <f>IF('03_Launch Control Plan'!E27=0,"",'03_Launch Control Plan'!E27)</f>
        <v>Verify presence and condition DMC</v>
      </c>
      <c r="E16" s="397"/>
      <c r="F16" s="397"/>
      <c r="G16" s="397"/>
      <c r="H16" s="397"/>
      <c r="I16" s="397"/>
      <c r="J16" s="224"/>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12"/>
    </row>
    <row r="17" spans="2:34">
      <c r="B17" s="70"/>
      <c r="C17" s="222">
        <v>12</v>
      </c>
      <c r="D17" s="397" t="str">
        <f>IF('03_Launch Control Plan'!E28=0,"",'03_Launch Control Plan'!E28)</f>
        <v>Verify with a scanner DMC contains the required information (100% scanning)</v>
      </c>
      <c r="E17" s="397"/>
      <c r="F17" s="397"/>
      <c r="G17" s="397"/>
      <c r="H17" s="397"/>
      <c r="I17" s="397"/>
      <c r="J17" s="224"/>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12"/>
    </row>
    <row r="18" spans="2:34">
      <c r="B18" s="70"/>
      <c r="C18" s="222">
        <v>13</v>
      </c>
      <c r="D18" s="397" t="str">
        <f>IF('03_Launch Control Plan'!E29=0,"",'03_Launch Control Plan'!E29)</f>
        <v>ICL characteristic (dimensions - after assembly)</v>
      </c>
      <c r="E18" s="397"/>
      <c r="F18" s="397"/>
      <c r="G18" s="397"/>
      <c r="H18" s="397"/>
      <c r="I18" s="397"/>
      <c r="J18" s="224"/>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12"/>
    </row>
    <row r="19" spans="2:34">
      <c r="B19" s="70"/>
      <c r="C19" s="222">
        <v>14</v>
      </c>
      <c r="D19" s="397" t="str">
        <f>IF('03_Launch Control Plan'!E30=0,"",'03_Launch Control Plan'!E30)</f>
        <v xml:space="preserve">Leak Test </v>
      </c>
      <c r="E19" s="397"/>
      <c r="F19" s="397"/>
      <c r="G19" s="397"/>
      <c r="H19" s="397"/>
      <c r="I19" s="397"/>
      <c r="J19" s="224"/>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12"/>
    </row>
    <row r="20" spans="2:34">
      <c r="B20" s="70"/>
      <c r="C20" s="222">
        <v>15</v>
      </c>
      <c r="D20" s="397" t="str">
        <f>IF('03_Launch Control Plan'!E31=0,"",'03_Launch Control Plan'!E31)</f>
        <v>Presence of the Threads</v>
      </c>
      <c r="E20" s="397"/>
      <c r="F20" s="397"/>
      <c r="G20" s="397"/>
      <c r="H20" s="397"/>
      <c r="I20" s="397"/>
      <c r="J20" s="224"/>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12"/>
    </row>
    <row r="21" spans="2:34">
      <c r="B21" s="70"/>
      <c r="C21" s="222">
        <v>16</v>
      </c>
      <c r="D21" s="397" t="str">
        <f>IF('03_Launch Control Plan'!E32=0,"",'03_Launch Control Plan'!E32)</f>
        <v>No damage or contamination to the Threads</v>
      </c>
      <c r="E21" s="397"/>
      <c r="F21" s="397"/>
      <c r="G21" s="397"/>
      <c r="H21" s="397"/>
      <c r="I21" s="397"/>
      <c r="J21" s="224"/>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12"/>
    </row>
    <row r="22" spans="2:34">
      <c r="B22" s="70"/>
      <c r="C22" s="222">
        <v>17</v>
      </c>
      <c r="D22" s="397" t="str">
        <f>IF('03_Launch Control Plan'!E33=0,"",'03_Launch Control Plan'!E33)</f>
        <v>Presence &amp; Position 
(Example: Protective Cap, Pins, Bearing)</v>
      </c>
      <c r="E22" s="397"/>
      <c r="F22" s="397"/>
      <c r="G22" s="397"/>
      <c r="H22" s="397"/>
      <c r="I22" s="397"/>
      <c r="J22" s="224"/>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12"/>
    </row>
    <row r="23" spans="2:34">
      <c r="B23" s="70"/>
      <c r="C23" s="222">
        <v>18</v>
      </c>
      <c r="D23" s="397" t="str">
        <f>IF('03_Launch Control Plan'!E34=0,"",'03_Launch Control Plan'!E34)</f>
        <v>Pull of test ( Example: Water Conector)</v>
      </c>
      <c r="E23" s="397"/>
      <c r="F23" s="397"/>
      <c r="G23" s="397"/>
      <c r="H23" s="397"/>
      <c r="I23" s="397"/>
      <c r="J23" s="224"/>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12"/>
    </row>
    <row r="24" spans="2:34">
      <c r="B24" s="70"/>
      <c r="C24" s="222">
        <v>19</v>
      </c>
      <c r="D24" s="397" t="str">
        <f>IF('03_Launch Control Plan'!E35=0,"",'03_Launch Control Plan'!E35)</f>
        <v>Peel of Test
(Rev DRW Areas)
ALL SEALING SURFACES
FOR ALL THREADS UP TO DEPTH 2x NOMINAL SCREW DIAMETER /</v>
      </c>
      <c r="E24" s="397"/>
      <c r="F24" s="397"/>
      <c r="G24" s="397"/>
      <c r="H24" s="397"/>
      <c r="I24" s="397"/>
      <c r="J24" s="224"/>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12"/>
    </row>
    <row r="25" spans="2:34">
      <c r="B25" s="70"/>
      <c r="C25" s="222">
        <v>20</v>
      </c>
      <c r="D25" s="397" t="str">
        <f>IF('03_Launch Control Plan'!E36=0,"",'03_Launch Control Plan'!E36)</f>
        <v>Free of burrs, chips, residues or contamination in the bores</v>
      </c>
      <c r="E25" s="397"/>
      <c r="F25" s="397"/>
      <c r="G25" s="397"/>
      <c r="H25" s="397"/>
      <c r="I25" s="397"/>
      <c r="J25" s="224"/>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12"/>
    </row>
    <row r="26" spans="2:34">
      <c r="B26" s="70"/>
      <c r="C26" s="222">
        <v>21</v>
      </c>
      <c r="D26" s="397" t="str">
        <f>IF('03_Launch Control Plan'!E38=0,"",'03_Launch Control Plan'!E38)</f>
        <v>Heat Cracks / Scratch / Dents / Tool Mark / Scratches on sealing surfaces</v>
      </c>
      <c r="E26" s="397"/>
      <c r="F26" s="397"/>
      <c r="G26" s="397"/>
      <c r="H26" s="397"/>
      <c r="I26" s="397"/>
      <c r="J26" s="224"/>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12"/>
    </row>
    <row r="27" spans="2:34">
      <c r="B27" s="70"/>
      <c r="C27" s="398" t="s">
        <v>116</v>
      </c>
      <c r="D27" s="399"/>
      <c r="E27" s="399"/>
      <c r="F27" s="399"/>
      <c r="G27" s="399"/>
      <c r="H27" s="399"/>
      <c r="I27" s="400"/>
      <c r="J27" s="221"/>
      <c r="K27" s="33"/>
      <c r="L27" s="33"/>
      <c r="M27" s="33"/>
      <c r="N27" s="33"/>
      <c r="O27" s="33"/>
      <c r="P27" s="33"/>
      <c r="Q27" s="33"/>
      <c r="R27" s="33"/>
      <c r="S27" s="33"/>
      <c r="T27" s="33"/>
      <c r="U27" s="33"/>
      <c r="V27" s="33"/>
      <c r="W27" s="33"/>
      <c r="X27" s="33"/>
      <c r="Y27" s="33"/>
      <c r="Z27" s="33"/>
      <c r="AA27" s="33"/>
      <c r="AB27" s="33"/>
      <c r="AC27" s="33"/>
      <c r="AD27" s="33"/>
      <c r="AE27" s="33"/>
      <c r="AF27" s="33"/>
      <c r="AG27" s="33"/>
      <c r="AH27" s="12"/>
    </row>
    <row r="28" spans="2:34" ht="3.75" customHeight="1">
      <c r="B28" s="70"/>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2"/>
    </row>
    <row r="29" spans="2:34">
      <c r="B29" s="70"/>
      <c r="C29" s="75" t="s">
        <v>137</v>
      </c>
      <c r="D29" s="76"/>
      <c r="E29" s="76"/>
      <c r="F29" s="76"/>
      <c r="G29" s="76"/>
      <c r="H29" s="76"/>
      <c r="I29" s="74"/>
      <c r="J29" s="394"/>
      <c r="K29" s="395"/>
      <c r="L29" s="394"/>
      <c r="M29" s="395"/>
      <c r="N29" s="394"/>
      <c r="O29" s="395"/>
      <c r="P29" s="394"/>
      <c r="Q29" s="395"/>
      <c r="R29" s="394"/>
      <c r="S29" s="395"/>
      <c r="T29" s="394"/>
      <c r="U29" s="395"/>
      <c r="V29" s="394"/>
      <c r="W29" s="395"/>
      <c r="X29" s="394"/>
      <c r="Y29" s="395"/>
      <c r="Z29" s="394"/>
      <c r="AA29" s="395"/>
      <c r="AB29" s="394"/>
      <c r="AC29" s="395"/>
      <c r="AD29" s="394"/>
      <c r="AE29" s="395"/>
      <c r="AF29" s="394"/>
      <c r="AG29" s="395"/>
      <c r="AH29" s="12"/>
    </row>
    <row r="30" spans="2:34">
      <c r="B30" s="70"/>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2"/>
    </row>
    <row r="31" spans="2:34">
      <c r="B31" s="70"/>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2"/>
    </row>
    <row r="32" spans="2:34">
      <c r="B32" s="70"/>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2"/>
    </row>
    <row r="33" spans="2:41">
      <c r="B33" s="70"/>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2"/>
    </row>
    <row r="34" spans="2:41">
      <c r="B34" s="70"/>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2"/>
    </row>
    <row r="35" spans="2:41">
      <c r="B35" s="70"/>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2"/>
    </row>
    <row r="36" spans="2:41">
      <c r="B36" s="70"/>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2"/>
    </row>
    <row r="37" spans="2:41">
      <c r="B37" s="70"/>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2"/>
    </row>
    <row r="38" spans="2:41">
      <c r="B38" s="70"/>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2"/>
      <c r="AO38" s="92"/>
    </row>
    <row r="39" spans="2:41">
      <c r="B39" s="70"/>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2"/>
    </row>
    <row r="40" spans="2:41">
      <c r="B40" s="70"/>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2"/>
    </row>
    <row r="41" spans="2:41">
      <c r="B41" s="70"/>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2"/>
    </row>
    <row r="42" spans="2:41">
      <c r="B42" s="70"/>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2"/>
    </row>
    <row r="43" spans="2:41">
      <c r="B43" s="70"/>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2"/>
    </row>
    <row r="44" spans="2:41">
      <c r="B44" s="70"/>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2"/>
    </row>
    <row r="45" spans="2:41">
      <c r="B45" s="70"/>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2"/>
    </row>
    <row r="46" spans="2:41">
      <c r="B46" s="70"/>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2"/>
    </row>
    <row r="47" spans="2:41">
      <c r="B47" s="70"/>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2"/>
    </row>
    <row r="48" spans="2:41">
      <c r="B48" s="70"/>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2"/>
    </row>
    <row r="49" spans="2:34">
      <c r="B49" s="70"/>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2"/>
    </row>
    <row r="50" spans="2:34" ht="13" thickBot="1">
      <c r="B50" s="7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13"/>
    </row>
  </sheetData>
  <mergeCells count="47">
    <mergeCell ref="D24:I24"/>
    <mergeCell ref="D25:I25"/>
    <mergeCell ref="C27:I27"/>
    <mergeCell ref="D19:I19"/>
    <mergeCell ref="D20:I20"/>
    <mergeCell ref="D21:I21"/>
    <mergeCell ref="D22:I22"/>
    <mergeCell ref="D23:I23"/>
    <mergeCell ref="D26:I26"/>
    <mergeCell ref="D16:I16"/>
    <mergeCell ref="D17:I17"/>
    <mergeCell ref="D18:I18"/>
    <mergeCell ref="D14:I14"/>
    <mergeCell ref="D15:I15"/>
    <mergeCell ref="D9:I9"/>
    <mergeCell ref="D10:I10"/>
    <mergeCell ref="D11:I11"/>
    <mergeCell ref="D12:I12"/>
    <mergeCell ref="D13:I13"/>
    <mergeCell ref="J29:K29"/>
    <mergeCell ref="Z29:AA29"/>
    <mergeCell ref="X29:Y29"/>
    <mergeCell ref="V29:W29"/>
    <mergeCell ref="T29:U29"/>
    <mergeCell ref="R29:S29"/>
    <mergeCell ref="P29:Q29"/>
    <mergeCell ref="N29:O29"/>
    <mergeCell ref="AF29:AG29"/>
    <mergeCell ref="AD29:AE29"/>
    <mergeCell ref="AB29:AC29"/>
    <mergeCell ref="L7:M7"/>
    <mergeCell ref="AF7:AG7"/>
    <mergeCell ref="AD7:AE7"/>
    <mergeCell ref="AB7:AC7"/>
    <mergeCell ref="Z7:AA7"/>
    <mergeCell ref="X7:Y7"/>
    <mergeCell ref="T7:U7"/>
    <mergeCell ref="R7:S7"/>
    <mergeCell ref="P7:Q7"/>
    <mergeCell ref="N7:O7"/>
    <mergeCell ref="L29:M29"/>
    <mergeCell ref="F2:AH4"/>
    <mergeCell ref="B2:E4"/>
    <mergeCell ref="C7:C8"/>
    <mergeCell ref="V7:W7"/>
    <mergeCell ref="D7:I8"/>
    <mergeCell ref="J7:K7"/>
  </mergeCells>
  <phoneticPr fontId="37" type="noConversion"/>
  <pageMargins left="0.70866141732283472" right="0.70866141732283472" top="0.78740157480314965" bottom="0.78740157480314965" header="0.31496062992125984" footer="0.31496062992125984"/>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9"/>
  <sheetViews>
    <sheetView zoomScale="80" zoomScaleNormal="80" workbookViewId="0">
      <selection activeCell="E12" sqref="E12"/>
    </sheetView>
  </sheetViews>
  <sheetFormatPr defaultColWidth="11.453125" defaultRowHeight="12.5"/>
  <cols>
    <col min="1" max="1" width="5.453125" customWidth="1"/>
    <col min="3" max="4" width="28.6328125" customWidth="1"/>
    <col min="5" max="5" width="50.6328125" customWidth="1"/>
    <col min="6" max="6" width="17.36328125" customWidth="1"/>
    <col min="7" max="7" width="31.453125" customWidth="1"/>
    <col min="8" max="8" width="17.6328125" customWidth="1"/>
    <col min="9" max="9" width="47.453125" customWidth="1"/>
    <col min="12" max="12" width="0" hidden="1" customWidth="1"/>
  </cols>
  <sheetData>
    <row r="1" spans="1:12" ht="13.5" customHeight="1"/>
    <row r="2" spans="1:12" s="99" customFormat="1" ht="35.25" customHeight="1">
      <c r="B2" s="155" t="s">
        <v>138</v>
      </c>
      <c r="C2" s="100"/>
      <c r="E2" s="101"/>
      <c r="F2" s="102"/>
      <c r="G2" s="101"/>
      <c r="I2" s="101"/>
    </row>
    <row r="3" spans="1:12" s="108" customFormat="1" ht="9" customHeight="1" thickBot="1">
      <c r="A3" s="103"/>
      <c r="B3" s="104"/>
      <c r="C3" s="105"/>
      <c r="D3" s="105"/>
      <c r="E3" s="106"/>
      <c r="F3" s="107"/>
      <c r="G3" s="106"/>
      <c r="I3" s="106"/>
    </row>
    <row r="4" spans="1:12" s="108" customFormat="1" ht="31.5" thickBot="1">
      <c r="A4" s="159" t="s">
        <v>139</v>
      </c>
      <c r="B4" s="160" t="s">
        <v>129</v>
      </c>
      <c r="C4" s="161" t="s">
        <v>140</v>
      </c>
      <c r="D4" s="161" t="s">
        <v>141</v>
      </c>
      <c r="E4" s="162" t="s">
        <v>142</v>
      </c>
      <c r="F4" s="163" t="s">
        <v>143</v>
      </c>
      <c r="G4" s="162" t="s">
        <v>144</v>
      </c>
      <c r="H4" s="162" t="s">
        <v>145</v>
      </c>
      <c r="I4" s="164" t="s">
        <v>146</v>
      </c>
    </row>
    <row r="5" spans="1:12" s="108" customFormat="1" ht="25" customHeight="1">
      <c r="A5" s="212"/>
      <c r="B5" s="110"/>
      <c r="C5" s="111"/>
      <c r="D5" s="111"/>
      <c r="E5" s="112"/>
      <c r="F5" s="113"/>
      <c r="G5" s="115"/>
      <c r="H5" s="114"/>
      <c r="I5" s="116"/>
    </row>
    <row r="6" spans="1:12" s="108" customFormat="1" ht="25" customHeight="1">
      <c r="A6" s="109"/>
      <c r="B6" s="110"/>
      <c r="C6" s="111"/>
      <c r="D6" s="111"/>
      <c r="E6" s="112"/>
      <c r="F6" s="113"/>
      <c r="G6" s="112"/>
      <c r="H6" s="114"/>
      <c r="I6" s="116"/>
    </row>
    <row r="7" spans="1:12" s="108" customFormat="1" ht="25" customHeight="1">
      <c r="A7" s="109"/>
      <c r="B7" s="113"/>
      <c r="C7" s="111"/>
      <c r="D7" s="111"/>
      <c r="E7" s="112"/>
      <c r="F7" s="113"/>
      <c r="G7" s="112"/>
      <c r="H7" s="114"/>
      <c r="I7" s="117"/>
    </row>
    <row r="8" spans="1:12" s="108" customFormat="1" ht="25" customHeight="1">
      <c r="A8" s="109"/>
      <c r="B8" s="113"/>
      <c r="C8" s="111"/>
      <c r="D8" s="111"/>
      <c r="E8" s="112"/>
      <c r="F8" s="113"/>
      <c r="G8" s="112"/>
      <c r="H8" s="114"/>
      <c r="I8" s="112"/>
    </row>
    <row r="9" spans="1:12" s="108" customFormat="1" ht="25" customHeight="1">
      <c r="A9" s="109"/>
      <c r="B9" s="110"/>
      <c r="C9" s="111"/>
      <c r="D9" s="111"/>
      <c r="E9" s="112"/>
      <c r="F9" s="113"/>
      <c r="G9" s="112"/>
      <c r="H9" s="114"/>
      <c r="I9" s="112"/>
    </row>
    <row r="10" spans="1:12" s="108" customFormat="1" ht="25" customHeight="1">
      <c r="A10" s="109"/>
      <c r="B10" s="113"/>
      <c r="C10" s="111"/>
      <c r="D10" s="111"/>
      <c r="E10" s="112"/>
      <c r="F10" s="113"/>
      <c r="G10" s="112"/>
      <c r="H10" s="114"/>
      <c r="I10" s="112"/>
    </row>
    <row r="11" spans="1:12" s="108" customFormat="1" ht="25" customHeight="1">
      <c r="A11" s="109"/>
      <c r="B11" s="110"/>
      <c r="C11" s="111"/>
      <c r="D11" s="111"/>
      <c r="E11" s="112"/>
      <c r="F11" s="113"/>
      <c r="G11" s="112"/>
      <c r="H11" s="114"/>
      <c r="I11" s="112"/>
    </row>
    <row r="12" spans="1:12" s="108" customFormat="1" ht="25" customHeight="1">
      <c r="A12" s="109"/>
      <c r="B12" s="110"/>
      <c r="C12" s="111"/>
      <c r="D12" s="111"/>
      <c r="E12" s="112"/>
      <c r="F12" s="113"/>
      <c r="G12" s="112"/>
      <c r="H12" s="114"/>
      <c r="I12" s="112"/>
      <c r="L12" s="108" t="s">
        <v>147</v>
      </c>
    </row>
    <row r="13" spans="1:12" s="108" customFormat="1" ht="25" customHeight="1">
      <c r="A13" s="109"/>
      <c r="B13" s="110"/>
      <c r="C13" s="111"/>
      <c r="D13" s="111"/>
      <c r="E13" s="112"/>
      <c r="F13" s="113"/>
      <c r="G13" s="112"/>
      <c r="H13" s="114"/>
      <c r="I13" s="112"/>
      <c r="L13" s="108" t="s">
        <v>148</v>
      </c>
    </row>
    <row r="14" spans="1:12" s="108" customFormat="1" ht="25" customHeight="1">
      <c r="A14" s="109"/>
      <c r="B14" s="113"/>
      <c r="C14" s="111"/>
      <c r="D14" s="111"/>
      <c r="E14" s="112"/>
      <c r="F14" s="113"/>
      <c r="G14" s="112"/>
      <c r="H14" s="114"/>
      <c r="I14" s="112"/>
      <c r="L14" s="108" t="s">
        <v>149</v>
      </c>
    </row>
    <row r="15" spans="1:12" s="108" customFormat="1" ht="25" customHeight="1">
      <c r="A15" s="109"/>
      <c r="B15" s="113"/>
      <c r="C15" s="111"/>
      <c r="D15" s="111"/>
      <c r="E15" s="112"/>
      <c r="F15" s="118"/>
      <c r="G15" s="112"/>
      <c r="H15" s="114"/>
      <c r="I15" s="112"/>
      <c r="L15" s="108" t="s">
        <v>150</v>
      </c>
    </row>
    <row r="16" spans="1:12" s="108" customFormat="1" ht="25" customHeight="1">
      <c r="A16" s="109"/>
      <c r="B16" s="110"/>
      <c r="C16" s="111"/>
      <c r="D16" s="111"/>
      <c r="E16" s="112"/>
      <c r="F16" s="113"/>
      <c r="G16" s="112"/>
      <c r="H16" s="114"/>
      <c r="I16" s="112"/>
    </row>
    <row r="17" spans="1:9" s="108" customFormat="1" ht="25" customHeight="1">
      <c r="A17" s="109"/>
      <c r="B17" s="110"/>
      <c r="C17" s="111"/>
      <c r="D17" s="111"/>
      <c r="E17" s="112"/>
      <c r="F17" s="113"/>
      <c r="G17" s="112"/>
      <c r="H17" s="114"/>
      <c r="I17" s="112"/>
    </row>
    <row r="18" spans="1:9" s="108" customFormat="1" ht="25" customHeight="1">
      <c r="A18" s="109"/>
      <c r="B18" s="110"/>
      <c r="C18" s="111"/>
      <c r="D18" s="111"/>
      <c r="E18" s="112"/>
      <c r="F18" s="113"/>
      <c r="G18" s="112"/>
      <c r="H18" s="114"/>
      <c r="I18" s="112"/>
    </row>
    <row r="19" spans="1:9" s="108" customFormat="1" ht="25" customHeight="1">
      <c r="A19" s="109"/>
      <c r="B19" s="110"/>
      <c r="C19" s="111"/>
      <c r="D19" s="111"/>
      <c r="E19" s="112"/>
      <c r="F19" s="113"/>
      <c r="G19" s="112"/>
      <c r="H19" s="114"/>
      <c r="I19" s="112"/>
    </row>
    <row r="20" spans="1:9" s="108" customFormat="1" ht="25" customHeight="1">
      <c r="A20" s="109"/>
      <c r="B20" s="110"/>
      <c r="C20" s="111"/>
      <c r="D20" s="111"/>
      <c r="E20" s="112"/>
      <c r="F20" s="113"/>
      <c r="G20" s="112"/>
      <c r="H20" s="114"/>
      <c r="I20" s="112"/>
    </row>
    <row r="21" spans="1:9" s="108" customFormat="1" ht="25" customHeight="1">
      <c r="A21" s="109"/>
      <c r="B21" s="110"/>
      <c r="C21" s="111"/>
      <c r="D21" s="111"/>
      <c r="E21" s="112"/>
      <c r="F21" s="113"/>
      <c r="G21" s="112"/>
      <c r="H21" s="114"/>
      <c r="I21" s="112"/>
    </row>
    <row r="22" spans="1:9" s="108" customFormat="1" ht="25" customHeight="1">
      <c r="A22" s="109"/>
      <c r="B22" s="110"/>
      <c r="C22" s="111"/>
      <c r="D22" s="111"/>
      <c r="E22" s="112"/>
      <c r="F22" s="113"/>
      <c r="G22" s="112"/>
      <c r="H22" s="114"/>
      <c r="I22" s="112"/>
    </row>
    <row r="23" spans="1:9" s="108" customFormat="1" ht="25" customHeight="1">
      <c r="A23" s="109"/>
      <c r="B23" s="110"/>
      <c r="C23" s="111"/>
      <c r="D23" s="111"/>
      <c r="E23" s="112"/>
      <c r="F23" s="113"/>
      <c r="G23" s="112"/>
      <c r="H23" s="114"/>
      <c r="I23" s="112"/>
    </row>
    <row r="24" spans="1:9" s="108" customFormat="1" ht="25" customHeight="1">
      <c r="A24" s="109"/>
      <c r="B24" s="110"/>
      <c r="C24" s="111"/>
      <c r="D24" s="111"/>
      <c r="E24" s="112"/>
      <c r="F24" s="113"/>
      <c r="G24" s="112"/>
      <c r="H24" s="114"/>
      <c r="I24" s="112"/>
    </row>
    <row r="25" spans="1:9" s="108" customFormat="1" ht="25" customHeight="1">
      <c r="A25" s="109"/>
      <c r="B25" s="110"/>
      <c r="C25" s="111"/>
      <c r="D25" s="111"/>
      <c r="E25" s="112"/>
      <c r="F25" s="113"/>
      <c r="G25" s="112"/>
      <c r="H25" s="114"/>
      <c r="I25" s="112"/>
    </row>
    <row r="26" spans="1:9" s="108" customFormat="1" ht="25" customHeight="1">
      <c r="A26" s="109"/>
      <c r="B26" s="110"/>
      <c r="C26" s="111"/>
      <c r="D26" s="111"/>
      <c r="E26" s="112"/>
      <c r="F26" s="113"/>
      <c r="G26" s="112"/>
      <c r="H26" s="114"/>
      <c r="I26" s="112"/>
    </row>
    <row r="27" spans="1:9" s="108" customFormat="1" ht="25" customHeight="1">
      <c r="A27" s="109"/>
      <c r="B27" s="110"/>
      <c r="C27" s="111"/>
      <c r="D27" s="111"/>
      <c r="E27" s="112"/>
      <c r="F27" s="113"/>
      <c r="G27" s="112"/>
      <c r="H27" s="114"/>
      <c r="I27" s="112"/>
    </row>
    <row r="28" spans="1:9" s="108" customFormat="1" ht="25" customHeight="1">
      <c r="A28" s="109"/>
      <c r="B28" s="110"/>
      <c r="C28" s="111"/>
      <c r="D28" s="111"/>
      <c r="E28" s="112"/>
      <c r="F28" s="113"/>
      <c r="G28" s="112"/>
      <c r="H28" s="114"/>
      <c r="I28" s="112"/>
    </row>
    <row r="29" spans="1:9" s="108" customFormat="1" ht="25" customHeight="1">
      <c r="A29" s="109"/>
      <c r="B29" s="110"/>
      <c r="C29" s="111"/>
      <c r="D29" s="111"/>
      <c r="E29" s="112"/>
      <c r="F29" s="113"/>
      <c r="G29" s="112"/>
      <c r="H29" s="114"/>
      <c r="I29" s="112"/>
    </row>
    <row r="30" spans="1:9" s="108" customFormat="1" ht="25" customHeight="1">
      <c r="A30" s="109"/>
      <c r="B30" s="110"/>
      <c r="C30" s="111"/>
      <c r="D30" s="111"/>
      <c r="E30" s="112"/>
      <c r="F30" s="113"/>
      <c r="G30" s="112"/>
      <c r="H30" s="114"/>
      <c r="I30" s="112"/>
    </row>
    <row r="31" spans="1:9" s="108" customFormat="1" ht="25" customHeight="1">
      <c r="A31" s="109"/>
      <c r="B31" s="110"/>
      <c r="C31" s="111"/>
      <c r="D31" s="111"/>
      <c r="E31" s="112"/>
      <c r="F31" s="113"/>
      <c r="G31" s="112"/>
      <c r="H31" s="114"/>
      <c r="I31" s="112"/>
    </row>
    <row r="32" spans="1:9" s="108" customFormat="1" ht="25" customHeight="1">
      <c r="A32" s="109"/>
      <c r="B32" s="110"/>
      <c r="C32" s="111"/>
      <c r="D32" s="111"/>
      <c r="E32" s="112"/>
      <c r="F32" s="113"/>
      <c r="G32" s="112"/>
      <c r="H32" s="114"/>
      <c r="I32" s="112"/>
    </row>
    <row r="33" spans="1:9" s="108" customFormat="1" ht="25" customHeight="1">
      <c r="A33" s="109"/>
      <c r="B33" s="110"/>
      <c r="C33" s="111"/>
      <c r="D33" s="111"/>
      <c r="E33" s="112"/>
      <c r="F33" s="113"/>
      <c r="G33" s="112"/>
      <c r="H33" s="114"/>
      <c r="I33" s="112"/>
    </row>
    <row r="34" spans="1:9" s="108" customFormat="1" ht="25" customHeight="1">
      <c r="A34" s="109"/>
      <c r="B34" s="110"/>
      <c r="C34" s="111"/>
      <c r="D34" s="111"/>
      <c r="E34" s="112"/>
      <c r="F34" s="113"/>
      <c r="G34" s="112"/>
      <c r="H34" s="114"/>
      <c r="I34" s="112"/>
    </row>
    <row r="35" spans="1:9" s="108" customFormat="1" ht="25" customHeight="1">
      <c r="A35" s="109"/>
      <c r="B35" s="110"/>
      <c r="C35" s="111"/>
      <c r="D35" s="111"/>
      <c r="E35" s="112"/>
      <c r="F35" s="113"/>
      <c r="G35" s="112"/>
      <c r="H35" s="114"/>
      <c r="I35" s="112"/>
    </row>
    <row r="36" spans="1:9" s="108" customFormat="1" ht="25" customHeight="1">
      <c r="A36" s="109"/>
      <c r="B36" s="110"/>
      <c r="C36" s="111"/>
      <c r="D36" s="111"/>
      <c r="E36" s="112"/>
      <c r="F36" s="113"/>
      <c r="G36" s="112"/>
      <c r="H36" s="114"/>
      <c r="I36" s="112"/>
    </row>
    <row r="37" spans="1:9" s="108" customFormat="1" ht="25" customHeight="1">
      <c r="A37" s="109"/>
      <c r="B37" s="110"/>
      <c r="C37" s="111"/>
      <c r="D37" s="111"/>
      <c r="E37" s="112"/>
      <c r="F37" s="113"/>
      <c r="G37" s="112"/>
      <c r="H37" s="114"/>
      <c r="I37" s="112"/>
    </row>
    <row r="38" spans="1:9" s="108" customFormat="1" ht="25" customHeight="1">
      <c r="A38" s="109"/>
      <c r="B38" s="110"/>
      <c r="C38" s="111"/>
      <c r="D38" s="111"/>
      <c r="E38" s="112"/>
      <c r="F38" s="113"/>
      <c r="G38" s="112"/>
      <c r="H38" s="114"/>
      <c r="I38" s="112"/>
    </row>
    <row r="39" spans="1:9" s="108" customFormat="1" ht="25" customHeight="1">
      <c r="A39" s="109"/>
      <c r="B39" s="110"/>
      <c r="C39" s="111"/>
      <c r="D39" s="111"/>
      <c r="E39" s="112"/>
      <c r="F39" s="113"/>
      <c r="G39" s="112"/>
      <c r="H39" s="114"/>
      <c r="I39" s="112"/>
    </row>
    <row r="40" spans="1:9" s="108" customFormat="1" ht="25" customHeight="1">
      <c r="A40" s="109"/>
      <c r="B40" s="110"/>
      <c r="C40" s="111"/>
      <c r="D40" s="111"/>
      <c r="E40" s="112"/>
      <c r="F40" s="113"/>
      <c r="G40" s="112"/>
      <c r="H40" s="114"/>
      <c r="I40" s="112"/>
    </row>
    <row r="41" spans="1:9" s="108" customFormat="1" ht="25" customHeight="1">
      <c r="A41" s="109"/>
      <c r="B41" s="110"/>
      <c r="C41" s="111"/>
      <c r="D41" s="111"/>
      <c r="E41" s="112"/>
      <c r="F41" s="113"/>
      <c r="G41" s="112"/>
      <c r="H41" s="114"/>
      <c r="I41" s="112"/>
    </row>
    <row r="42" spans="1:9" s="108" customFormat="1" ht="25" customHeight="1">
      <c r="A42" s="109"/>
      <c r="B42" s="110"/>
      <c r="C42" s="111"/>
      <c r="D42" s="111"/>
      <c r="E42" s="112"/>
      <c r="F42" s="113"/>
      <c r="G42" s="112"/>
      <c r="H42" s="114"/>
      <c r="I42" s="112"/>
    </row>
    <row r="43" spans="1:9" s="108" customFormat="1" ht="25" customHeight="1">
      <c r="A43" s="109"/>
      <c r="B43" s="110"/>
      <c r="C43" s="111"/>
      <c r="D43" s="111"/>
      <c r="E43" s="112"/>
      <c r="F43" s="113"/>
      <c r="G43" s="112"/>
      <c r="H43" s="114"/>
      <c r="I43" s="112"/>
    </row>
    <row r="44" spans="1:9" s="108" customFormat="1" ht="25" customHeight="1">
      <c r="A44" s="109"/>
      <c r="B44" s="110"/>
      <c r="C44" s="111"/>
      <c r="D44" s="111"/>
      <c r="E44" s="112"/>
      <c r="F44" s="113"/>
      <c r="G44" s="112"/>
      <c r="H44" s="114"/>
      <c r="I44" s="112"/>
    </row>
    <row r="45" spans="1:9" s="108" customFormat="1" ht="25" customHeight="1">
      <c r="A45" s="109"/>
      <c r="B45" s="110"/>
      <c r="C45" s="111"/>
      <c r="D45" s="111"/>
      <c r="E45" s="112"/>
      <c r="F45" s="113"/>
      <c r="G45" s="112"/>
      <c r="H45" s="114"/>
      <c r="I45" s="112"/>
    </row>
    <row r="46" spans="1:9" s="108" customFormat="1" ht="25" customHeight="1">
      <c r="A46" s="109"/>
      <c r="B46" s="113"/>
      <c r="C46" s="111"/>
      <c r="D46" s="111"/>
      <c r="E46" s="112"/>
      <c r="F46" s="113"/>
      <c r="G46" s="112"/>
      <c r="H46" s="114"/>
      <c r="I46" s="112"/>
    </row>
    <row r="47" spans="1:9" s="108" customFormat="1" ht="25" customHeight="1">
      <c r="A47" s="109"/>
      <c r="B47" s="113"/>
      <c r="C47" s="111"/>
      <c r="D47" s="111"/>
      <c r="E47" s="112"/>
      <c r="F47" s="113"/>
      <c r="G47" s="112"/>
      <c r="H47" s="114"/>
      <c r="I47" s="112"/>
    </row>
    <row r="48" spans="1:9" s="108" customFormat="1" ht="25" customHeight="1">
      <c r="A48" s="109"/>
      <c r="B48" s="113"/>
      <c r="C48" s="111"/>
      <c r="D48" s="111"/>
      <c r="E48" s="112"/>
      <c r="F48" s="113"/>
      <c r="G48" s="112"/>
      <c r="H48" s="114"/>
      <c r="I48" s="112"/>
    </row>
    <row r="49" spans="1:9" s="108" customFormat="1">
      <c r="A49" s="103"/>
      <c r="B49" s="104"/>
      <c r="C49" s="105"/>
      <c r="D49" s="105"/>
      <c r="E49" s="106"/>
      <c r="F49" s="104"/>
      <c r="G49" s="106"/>
      <c r="H49" s="119"/>
      <c r="I49" s="106"/>
    </row>
  </sheetData>
  <conditionalFormatting sqref="H5:H49">
    <cfRule type="cellIs" dxfId="18" priority="2" stopIfTrue="1" operator="equal">
      <formula>"done"</formula>
    </cfRule>
    <cfRule type="cellIs" dxfId="17" priority="3" stopIfTrue="1" operator="equal">
      <formula>"in progress"</formula>
    </cfRule>
    <cfRule type="cellIs" dxfId="16" priority="4" stopIfTrue="1" operator="equal">
      <formula>"open"</formula>
    </cfRule>
  </conditionalFormatting>
  <conditionalFormatting sqref="H6:H49">
    <cfRule type="cellIs" dxfId="15" priority="5" stopIfTrue="1" operator="equal">
      <formula>"r"</formula>
    </cfRule>
    <cfRule type="cellIs" dxfId="14" priority="6" stopIfTrue="1" operator="equal">
      <formula>"gr"</formula>
    </cfRule>
    <cfRule type="cellIs" dxfId="13" priority="7" stopIfTrue="1" operator="equal">
      <formula>"ge"</formula>
    </cfRule>
  </conditionalFormatting>
  <dataValidations count="2">
    <dataValidation type="list" allowBlank="1" showInputMessage="1" showErrorMessage="1" sqref="H49" xr:uid="{00000000-0002-0000-0400-000000000000}">
      <formula1>"open, in progress, done, referred, owing,"</formula1>
    </dataValidation>
    <dataValidation type="list" allowBlank="1" showInputMessage="1" showErrorMessage="1" sqref="H5:H48" xr:uid="{00000000-0002-0000-0400-000001000000}">
      <formula1>$L$11:$L$15</formula1>
    </dataValidation>
  </dataValidations>
  <pageMargins left="0.70866141732283472" right="0.70866141732283472" top="0.78740157480314965" bottom="0.78740157480314965" header="0.31496062992125984" footer="0.31496062992125984"/>
  <pageSetup paperSize="9" scale="3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B1:AH84"/>
  <sheetViews>
    <sheetView showGridLines="0" topLeftCell="A29" zoomScaleNormal="100" workbookViewId="0">
      <selection activeCell="G89" sqref="G89"/>
    </sheetView>
  </sheetViews>
  <sheetFormatPr defaultColWidth="6.6328125" defaultRowHeight="12.5"/>
  <cols>
    <col min="1" max="2" width="1.36328125" customWidth="1"/>
    <col min="3" max="3" width="3.36328125" customWidth="1"/>
    <col min="26" max="26" width="1.36328125" customWidth="1"/>
  </cols>
  <sheetData>
    <row r="1" spans="2:26" ht="13.5" customHeight="1" thickBot="1"/>
    <row r="2" spans="2:26" ht="12.75" customHeight="1">
      <c r="B2" s="14"/>
      <c r="C2" s="19"/>
      <c r="D2" s="19"/>
      <c r="E2" s="19"/>
      <c r="F2" s="123"/>
      <c r="G2" s="309" t="s">
        <v>151</v>
      </c>
      <c r="H2" s="310"/>
      <c r="I2" s="310"/>
      <c r="J2" s="310"/>
      <c r="K2" s="310"/>
      <c r="L2" s="310"/>
      <c r="M2" s="310"/>
      <c r="N2" s="310"/>
      <c r="O2" s="310"/>
      <c r="P2" s="310"/>
      <c r="Q2" s="310"/>
      <c r="R2" s="310"/>
      <c r="S2" s="310"/>
      <c r="T2" s="310"/>
      <c r="U2" s="310"/>
      <c r="V2" s="310"/>
      <c r="W2" s="310"/>
      <c r="X2" s="310"/>
      <c r="Y2" s="310"/>
      <c r="Z2" s="311"/>
    </row>
    <row r="3" spans="2:26" ht="12.75" customHeight="1">
      <c r="B3" s="16"/>
      <c r="F3" s="124"/>
      <c r="G3" s="312"/>
      <c r="H3" s="313"/>
      <c r="I3" s="313"/>
      <c r="J3" s="313"/>
      <c r="K3" s="313"/>
      <c r="L3" s="313"/>
      <c r="M3" s="313"/>
      <c r="N3" s="313"/>
      <c r="O3" s="313"/>
      <c r="P3" s="313"/>
      <c r="Q3" s="313"/>
      <c r="R3" s="313"/>
      <c r="S3" s="313"/>
      <c r="T3" s="313"/>
      <c r="U3" s="313"/>
      <c r="V3" s="313"/>
      <c r="W3" s="313"/>
      <c r="X3" s="313"/>
      <c r="Y3" s="313"/>
      <c r="Z3" s="314"/>
    </row>
    <row r="4" spans="2:26" ht="12.75" customHeight="1" thickBot="1">
      <c r="B4" s="15"/>
      <c r="C4" s="20"/>
      <c r="D4" s="20"/>
      <c r="E4" s="20"/>
      <c r="F4" s="125"/>
      <c r="G4" s="315"/>
      <c r="H4" s="316"/>
      <c r="I4" s="316"/>
      <c r="J4" s="316"/>
      <c r="K4" s="316"/>
      <c r="L4" s="316"/>
      <c r="M4" s="316"/>
      <c r="N4" s="316"/>
      <c r="O4" s="316"/>
      <c r="P4" s="316"/>
      <c r="Q4" s="316"/>
      <c r="R4" s="316"/>
      <c r="S4" s="316"/>
      <c r="T4" s="316"/>
      <c r="U4" s="316"/>
      <c r="V4" s="316"/>
      <c r="W4" s="316"/>
      <c r="X4" s="316"/>
      <c r="Y4" s="316"/>
      <c r="Z4" s="317"/>
    </row>
    <row r="5" spans="2:26">
      <c r="B5" s="14"/>
      <c r="C5" s="19"/>
      <c r="D5" s="19"/>
      <c r="E5" s="19"/>
      <c r="F5" s="19"/>
      <c r="G5" s="19"/>
      <c r="H5" s="19"/>
      <c r="I5" s="19"/>
      <c r="J5" s="19"/>
      <c r="K5" s="19"/>
      <c r="L5" s="19"/>
      <c r="M5" s="19"/>
      <c r="N5" s="19"/>
      <c r="O5" s="19"/>
      <c r="P5" s="19"/>
      <c r="Q5" s="19"/>
      <c r="R5" s="19"/>
      <c r="S5" s="19"/>
      <c r="T5" s="19"/>
      <c r="U5" s="19"/>
      <c r="V5" s="19"/>
      <c r="W5" s="19"/>
      <c r="X5" s="19"/>
      <c r="Y5" s="19"/>
      <c r="Z5" s="21"/>
    </row>
    <row r="6" spans="2:26">
      <c r="B6" s="16"/>
      <c r="Z6" s="25"/>
    </row>
    <row r="7" spans="2:26" ht="29.25" customHeight="1">
      <c r="B7" s="16"/>
      <c r="C7" s="453" t="s">
        <v>152</v>
      </c>
      <c r="D7" s="453"/>
      <c r="E7" s="453"/>
      <c r="F7" s="453"/>
      <c r="G7" s="453"/>
      <c r="H7" s="453"/>
      <c r="I7" s="453"/>
      <c r="J7" s="453"/>
      <c r="K7" s="453"/>
      <c r="L7" s="453"/>
      <c r="M7" s="453"/>
      <c r="N7" s="453"/>
      <c r="O7" s="453"/>
      <c r="P7" s="453"/>
      <c r="Q7" s="453"/>
      <c r="R7" s="453"/>
      <c r="S7" s="453"/>
      <c r="T7" s="453"/>
      <c r="U7" s="453"/>
      <c r="V7" s="453"/>
      <c r="W7" s="453"/>
      <c r="X7" s="453"/>
      <c r="Y7" s="453"/>
      <c r="Z7" s="25"/>
    </row>
    <row r="8" spans="2:26">
      <c r="B8" s="16"/>
      <c r="Z8" s="25"/>
    </row>
    <row r="9" spans="2:26">
      <c r="B9" s="16"/>
      <c r="Z9" s="25"/>
    </row>
    <row r="10" spans="2:26" ht="13">
      <c r="B10" s="16"/>
      <c r="C10" s="29" t="s">
        <v>153</v>
      </c>
      <c r="Z10" s="25"/>
    </row>
    <row r="11" spans="2:26" ht="6" customHeight="1">
      <c r="B11" s="16"/>
      <c r="C11" s="29"/>
      <c r="Z11" s="25"/>
    </row>
    <row r="12" spans="2:26">
      <c r="B12" s="16"/>
      <c r="C12" t="s">
        <v>154</v>
      </c>
      <c r="Z12" s="25"/>
    </row>
    <row r="13" spans="2:26">
      <c r="B13" s="16"/>
      <c r="Z13" s="25"/>
    </row>
    <row r="14" spans="2:26" ht="13">
      <c r="B14" s="16"/>
      <c r="C14" s="29" t="s">
        <v>155</v>
      </c>
      <c r="Z14" s="25"/>
    </row>
    <row r="15" spans="2:26" ht="6" customHeight="1">
      <c r="B15" s="16"/>
      <c r="Z15" s="25"/>
    </row>
    <row r="16" spans="2:26">
      <c r="B16" s="16"/>
      <c r="C16" t="s">
        <v>156</v>
      </c>
      <c r="Z16" s="25"/>
    </row>
    <row r="17" spans="2:26" ht="6" customHeight="1">
      <c r="B17" s="16"/>
      <c r="Z17" s="25"/>
    </row>
    <row r="18" spans="2:26" ht="13">
      <c r="B18" s="16"/>
      <c r="C18" s="29" t="s">
        <v>157</v>
      </c>
      <c r="Z18" s="25"/>
    </row>
    <row r="19" spans="2:26" ht="6" customHeight="1">
      <c r="B19" s="16"/>
      <c r="Z19" s="25"/>
    </row>
    <row r="20" spans="2:26" ht="41.25" customHeight="1">
      <c r="B20" s="16"/>
      <c r="C20" s="405" t="s">
        <v>158</v>
      </c>
      <c r="D20" s="406"/>
      <c r="E20" s="406"/>
      <c r="F20" s="406"/>
      <c r="G20" s="407"/>
      <c r="H20" s="403" t="s">
        <v>159</v>
      </c>
      <c r="I20" s="404"/>
      <c r="J20" s="401" t="s">
        <v>30</v>
      </c>
      <c r="K20" s="402"/>
      <c r="L20" s="469" t="s">
        <v>31</v>
      </c>
      <c r="M20" s="470"/>
      <c r="N20" s="470"/>
      <c r="O20" s="470"/>
      <c r="P20" s="471"/>
      <c r="Q20" s="403" t="s">
        <v>160</v>
      </c>
      <c r="R20" s="404"/>
      <c r="S20" s="469" t="s">
        <v>33</v>
      </c>
      <c r="T20" s="470"/>
      <c r="U20" s="470"/>
      <c r="V20" s="470"/>
      <c r="W20" s="470"/>
      <c r="X20" s="470"/>
      <c r="Y20" s="471"/>
      <c r="Z20" s="25"/>
    </row>
    <row r="21" spans="2:26" ht="13">
      <c r="B21" s="16"/>
      <c r="C21" s="411" t="s">
        <v>161</v>
      </c>
      <c r="D21" s="411"/>
      <c r="E21" s="411"/>
      <c r="F21" s="411"/>
      <c r="G21" s="411"/>
      <c r="H21" s="412"/>
      <c r="I21" s="412"/>
      <c r="J21" s="414"/>
      <c r="K21" s="414"/>
      <c r="L21" s="414"/>
      <c r="M21" s="414"/>
      <c r="N21" s="414"/>
      <c r="O21" s="414"/>
      <c r="P21" s="414"/>
      <c r="Q21" s="414"/>
      <c r="R21" s="414"/>
      <c r="S21" s="414"/>
      <c r="T21" s="414"/>
      <c r="U21" s="414"/>
      <c r="V21" s="414"/>
      <c r="W21" s="414"/>
      <c r="X21" s="414"/>
      <c r="Y21" s="414"/>
      <c r="Z21" s="25"/>
    </row>
    <row r="22" spans="2:26">
      <c r="B22" s="16"/>
      <c r="C22" s="364" t="s">
        <v>35</v>
      </c>
      <c r="D22" s="364"/>
      <c r="E22" s="364"/>
      <c r="F22" s="364"/>
      <c r="G22" s="408"/>
      <c r="H22" s="367" t="s">
        <v>36</v>
      </c>
      <c r="I22" s="367"/>
      <c r="J22" s="435" t="s">
        <v>38</v>
      </c>
      <c r="K22" s="436"/>
      <c r="L22" s="394"/>
      <c r="M22" s="413"/>
      <c r="N22" s="413"/>
      <c r="O22" s="413"/>
      <c r="P22" s="395"/>
      <c r="Q22" s="394"/>
      <c r="R22" s="395"/>
      <c r="S22" s="394"/>
      <c r="T22" s="413"/>
      <c r="U22" s="413"/>
      <c r="V22" s="413"/>
      <c r="W22" s="413"/>
      <c r="X22" s="413"/>
      <c r="Y22" s="395"/>
      <c r="Z22" s="25"/>
    </row>
    <row r="23" spans="2:26">
      <c r="B23" s="16"/>
      <c r="C23" s="409"/>
      <c r="D23" s="409"/>
      <c r="E23" s="409"/>
      <c r="F23" s="409"/>
      <c r="G23" s="410"/>
      <c r="H23" s="381"/>
      <c r="I23" s="381"/>
      <c r="J23" s="437"/>
      <c r="K23" s="438"/>
      <c r="L23" s="394"/>
      <c r="M23" s="413"/>
      <c r="N23" s="413"/>
      <c r="O23" s="413"/>
      <c r="P23" s="395"/>
      <c r="Q23" s="394"/>
      <c r="R23" s="395"/>
      <c r="S23" s="394"/>
      <c r="T23" s="413"/>
      <c r="U23" s="413"/>
      <c r="V23" s="413"/>
      <c r="W23" s="413"/>
      <c r="X23" s="413"/>
      <c r="Y23" s="395"/>
      <c r="Z23" s="25"/>
    </row>
    <row r="24" spans="2:26">
      <c r="B24" s="16"/>
      <c r="C24" s="409"/>
      <c r="D24" s="409"/>
      <c r="E24" s="409"/>
      <c r="F24" s="409"/>
      <c r="G24" s="410"/>
      <c r="H24" s="381"/>
      <c r="I24" s="381"/>
      <c r="J24" s="439"/>
      <c r="K24" s="440"/>
      <c r="L24" s="394"/>
      <c r="M24" s="413"/>
      <c r="N24" s="413"/>
      <c r="O24" s="413"/>
      <c r="P24" s="395"/>
      <c r="Q24" s="394"/>
      <c r="R24" s="395"/>
      <c r="S24" s="394"/>
      <c r="T24" s="413"/>
      <c r="U24" s="413"/>
      <c r="V24" s="413"/>
      <c r="W24" s="413"/>
      <c r="X24" s="413"/>
      <c r="Y24" s="395"/>
      <c r="Z24" s="25"/>
    </row>
    <row r="25" spans="2:26">
      <c r="B25" s="16"/>
      <c r="C25" s="451" t="s">
        <v>39</v>
      </c>
      <c r="D25" s="451"/>
      <c r="E25" s="451"/>
      <c r="F25" s="451"/>
      <c r="G25" s="452"/>
      <c r="H25" s="415" t="s">
        <v>162</v>
      </c>
      <c r="I25" s="416"/>
      <c r="J25" s="441" t="s">
        <v>37</v>
      </c>
      <c r="K25" s="422"/>
      <c r="L25" s="318" t="s">
        <v>163</v>
      </c>
      <c r="M25" s="319"/>
      <c r="N25" s="319"/>
      <c r="O25" s="319"/>
      <c r="P25" s="320"/>
      <c r="Q25" s="394" t="s">
        <v>37</v>
      </c>
      <c r="R25" s="395"/>
      <c r="S25" s="394"/>
      <c r="T25" s="413"/>
      <c r="U25" s="413"/>
      <c r="V25" s="413"/>
      <c r="W25" s="413"/>
      <c r="X25" s="413"/>
      <c r="Y25" s="395"/>
      <c r="Z25" s="25"/>
    </row>
    <row r="26" spans="2:26">
      <c r="B26" s="16"/>
      <c r="C26" s="451"/>
      <c r="D26" s="451"/>
      <c r="E26" s="451"/>
      <c r="F26" s="451"/>
      <c r="G26" s="452"/>
      <c r="H26" s="417"/>
      <c r="I26" s="418"/>
      <c r="J26" s="423"/>
      <c r="K26" s="424"/>
      <c r="L26" s="318" t="s">
        <v>164</v>
      </c>
      <c r="M26" s="319"/>
      <c r="N26" s="319"/>
      <c r="O26" s="319"/>
      <c r="P26" s="320"/>
      <c r="Q26" s="394"/>
      <c r="R26" s="395"/>
      <c r="S26" s="394"/>
      <c r="T26" s="413"/>
      <c r="U26" s="413"/>
      <c r="V26" s="413"/>
      <c r="W26" s="413"/>
      <c r="X26" s="413"/>
      <c r="Y26" s="395"/>
      <c r="Z26" s="25"/>
    </row>
    <row r="27" spans="2:26">
      <c r="B27" s="16"/>
      <c r="C27" s="451"/>
      <c r="D27" s="451"/>
      <c r="E27" s="451"/>
      <c r="F27" s="451"/>
      <c r="G27" s="452"/>
      <c r="H27" s="419"/>
      <c r="I27" s="420"/>
      <c r="J27" s="425"/>
      <c r="K27" s="426"/>
      <c r="L27" s="394"/>
      <c r="M27" s="413"/>
      <c r="N27" s="413"/>
      <c r="O27" s="413"/>
      <c r="P27" s="395"/>
      <c r="Q27" s="394"/>
      <c r="R27" s="395"/>
      <c r="S27" s="394"/>
      <c r="T27" s="413"/>
      <c r="U27" s="413"/>
      <c r="V27" s="413"/>
      <c r="W27" s="413"/>
      <c r="X27" s="413"/>
      <c r="Y27" s="395"/>
      <c r="Z27" s="25"/>
    </row>
    <row r="28" spans="2:26">
      <c r="B28" s="16"/>
      <c r="C28" s="442" t="s">
        <v>165</v>
      </c>
      <c r="D28" s="443"/>
      <c r="E28" s="443"/>
      <c r="F28" s="443"/>
      <c r="G28" s="444"/>
      <c r="H28" s="421" t="s">
        <v>53</v>
      </c>
      <c r="I28" s="422"/>
      <c r="J28" s="441" t="s">
        <v>37</v>
      </c>
      <c r="K28" s="422"/>
      <c r="L28" s="318" t="s">
        <v>166</v>
      </c>
      <c r="M28" s="319"/>
      <c r="N28" s="319"/>
      <c r="O28" s="319"/>
      <c r="P28" s="320"/>
      <c r="Q28" s="394" t="s">
        <v>37</v>
      </c>
      <c r="R28" s="395"/>
      <c r="S28" s="394"/>
      <c r="T28" s="413"/>
      <c r="U28" s="413"/>
      <c r="V28" s="413"/>
      <c r="W28" s="413"/>
      <c r="X28" s="413"/>
      <c r="Y28" s="395"/>
      <c r="Z28" s="25"/>
    </row>
    <row r="29" spans="2:26">
      <c r="B29" s="16"/>
      <c r="C29" s="445"/>
      <c r="D29" s="446"/>
      <c r="E29" s="446"/>
      <c r="F29" s="446"/>
      <c r="G29" s="447"/>
      <c r="H29" s="423"/>
      <c r="I29" s="424"/>
      <c r="J29" s="423"/>
      <c r="K29" s="424"/>
      <c r="L29" s="318" t="s">
        <v>167</v>
      </c>
      <c r="M29" s="319"/>
      <c r="N29" s="319"/>
      <c r="O29" s="319"/>
      <c r="P29" s="320"/>
      <c r="Q29" s="394" t="s">
        <v>37</v>
      </c>
      <c r="R29" s="395"/>
      <c r="S29" s="394"/>
      <c r="T29" s="413"/>
      <c r="U29" s="413"/>
      <c r="V29" s="413"/>
      <c r="W29" s="413"/>
      <c r="X29" s="413"/>
      <c r="Y29" s="395"/>
      <c r="Z29" s="25"/>
    </row>
    <row r="30" spans="2:26">
      <c r="B30" s="16"/>
      <c r="C30" s="448"/>
      <c r="D30" s="449"/>
      <c r="E30" s="449"/>
      <c r="F30" s="449"/>
      <c r="G30" s="450"/>
      <c r="H30" s="425"/>
      <c r="I30" s="426"/>
      <c r="J30" s="425"/>
      <c r="K30" s="426"/>
      <c r="L30" s="394"/>
      <c r="M30" s="413"/>
      <c r="N30" s="413"/>
      <c r="O30" s="413"/>
      <c r="P30" s="395"/>
      <c r="Q30" s="394"/>
      <c r="R30" s="395"/>
      <c r="S30" s="394"/>
      <c r="T30" s="413"/>
      <c r="U30" s="413"/>
      <c r="V30" s="413"/>
      <c r="W30" s="413"/>
      <c r="X30" s="413"/>
      <c r="Y30" s="395"/>
      <c r="Z30" s="25"/>
    </row>
    <row r="31" spans="2:26" ht="13">
      <c r="B31" s="16"/>
      <c r="C31" s="463"/>
      <c r="D31" s="464"/>
      <c r="E31" s="464"/>
      <c r="F31" s="464"/>
      <c r="G31" s="465"/>
      <c r="H31" s="466"/>
      <c r="I31" s="467"/>
      <c r="J31" s="329"/>
      <c r="K31" s="331"/>
      <c r="L31" s="329"/>
      <c r="M31" s="330"/>
      <c r="N31" s="330"/>
      <c r="O31" s="330"/>
      <c r="P31" s="331"/>
      <c r="Q31" s="329"/>
      <c r="R31" s="331"/>
      <c r="S31" s="329"/>
      <c r="T31" s="330"/>
      <c r="U31" s="330"/>
      <c r="V31" s="330"/>
      <c r="W31" s="330"/>
      <c r="X31" s="330"/>
      <c r="Y31" s="331"/>
      <c r="Z31" s="25"/>
    </row>
    <row r="32" spans="2:26">
      <c r="B32" s="16"/>
      <c r="C32" s="427" t="s">
        <v>56</v>
      </c>
      <c r="D32" s="428"/>
      <c r="E32" s="428"/>
      <c r="F32" s="428"/>
      <c r="G32" s="429"/>
      <c r="H32" s="421" t="s">
        <v>36</v>
      </c>
      <c r="I32" s="422"/>
      <c r="J32" s="441" t="s">
        <v>37</v>
      </c>
      <c r="K32" s="422"/>
      <c r="L32" s="318" t="s">
        <v>168</v>
      </c>
      <c r="M32" s="319"/>
      <c r="N32" s="319"/>
      <c r="O32" s="319"/>
      <c r="P32" s="320"/>
      <c r="Q32" s="394" t="s">
        <v>37</v>
      </c>
      <c r="R32" s="395"/>
      <c r="S32" s="394"/>
      <c r="T32" s="413"/>
      <c r="U32" s="413"/>
      <c r="V32" s="413"/>
      <c r="W32" s="413"/>
      <c r="X32" s="413"/>
      <c r="Y32" s="395"/>
      <c r="Z32" s="25"/>
    </row>
    <row r="33" spans="2:34">
      <c r="B33" s="16"/>
      <c r="C33" s="430"/>
      <c r="D33" s="431"/>
      <c r="E33" s="431"/>
      <c r="F33" s="431"/>
      <c r="G33" s="432"/>
      <c r="H33" s="423"/>
      <c r="I33" s="424"/>
      <c r="J33" s="423"/>
      <c r="K33" s="424"/>
      <c r="L33" s="318" t="s">
        <v>169</v>
      </c>
      <c r="M33" s="319"/>
      <c r="N33" s="319"/>
      <c r="O33" s="319"/>
      <c r="P33" s="320"/>
      <c r="Q33" s="394"/>
      <c r="R33" s="395"/>
      <c r="S33" s="394"/>
      <c r="T33" s="413"/>
      <c r="U33" s="413"/>
      <c r="V33" s="413"/>
      <c r="W33" s="413"/>
      <c r="X33" s="413"/>
      <c r="Y33" s="395"/>
      <c r="Z33" s="25"/>
    </row>
    <row r="34" spans="2:34">
      <c r="B34" s="16"/>
      <c r="C34" s="408"/>
      <c r="D34" s="433"/>
      <c r="E34" s="433"/>
      <c r="F34" s="433"/>
      <c r="G34" s="434"/>
      <c r="H34" s="425"/>
      <c r="I34" s="426"/>
      <c r="J34" s="425"/>
      <c r="K34" s="426"/>
      <c r="L34" s="394"/>
      <c r="M34" s="413"/>
      <c r="N34" s="413"/>
      <c r="O34" s="413"/>
      <c r="P34" s="395"/>
      <c r="Q34" s="394"/>
      <c r="R34" s="395"/>
      <c r="S34" s="394"/>
      <c r="T34" s="413"/>
      <c r="U34" s="413"/>
      <c r="V34" s="413"/>
      <c r="W34" s="413"/>
      <c r="X34" s="413"/>
      <c r="Y34" s="395"/>
      <c r="Z34" s="25"/>
    </row>
    <row r="35" spans="2:34">
      <c r="B35" s="16"/>
      <c r="C35" s="442" t="s">
        <v>170</v>
      </c>
      <c r="D35" s="443"/>
      <c r="E35" s="443"/>
      <c r="F35" s="443"/>
      <c r="G35" s="444"/>
      <c r="H35" s="421" t="s">
        <v>62</v>
      </c>
      <c r="I35" s="422"/>
      <c r="J35" s="441" t="s">
        <v>37</v>
      </c>
      <c r="K35" s="422"/>
      <c r="L35" s="318" t="s">
        <v>171</v>
      </c>
      <c r="M35" s="319"/>
      <c r="N35" s="319"/>
      <c r="O35" s="319"/>
      <c r="P35" s="320"/>
      <c r="Q35" s="394" t="s">
        <v>37</v>
      </c>
      <c r="R35" s="395"/>
      <c r="S35" s="394"/>
      <c r="T35" s="413"/>
      <c r="U35" s="413"/>
      <c r="V35" s="413"/>
      <c r="W35" s="413"/>
      <c r="X35" s="413"/>
      <c r="Y35" s="395"/>
      <c r="Z35" s="25"/>
    </row>
    <row r="36" spans="2:34">
      <c r="B36" s="16"/>
      <c r="C36" s="445"/>
      <c r="D36" s="446"/>
      <c r="E36" s="446"/>
      <c r="F36" s="446"/>
      <c r="G36" s="447"/>
      <c r="H36" s="423"/>
      <c r="I36" s="424"/>
      <c r="J36" s="423"/>
      <c r="K36" s="424"/>
      <c r="L36" s="394"/>
      <c r="M36" s="413"/>
      <c r="N36" s="413"/>
      <c r="O36" s="413"/>
      <c r="P36" s="395"/>
      <c r="Q36" s="394"/>
      <c r="R36" s="395"/>
      <c r="S36" s="394"/>
      <c r="T36" s="413"/>
      <c r="U36" s="413"/>
      <c r="V36" s="413"/>
      <c r="W36" s="413"/>
      <c r="X36" s="413"/>
      <c r="Y36" s="395"/>
      <c r="Z36" s="25"/>
    </row>
    <row r="37" spans="2:34">
      <c r="B37" s="16"/>
      <c r="C37" s="448"/>
      <c r="D37" s="449"/>
      <c r="E37" s="449"/>
      <c r="F37" s="449"/>
      <c r="G37" s="450"/>
      <c r="H37" s="425"/>
      <c r="I37" s="426"/>
      <c r="J37" s="425"/>
      <c r="K37" s="426"/>
      <c r="L37" s="394"/>
      <c r="M37" s="413"/>
      <c r="N37" s="413"/>
      <c r="O37" s="413"/>
      <c r="P37" s="395"/>
      <c r="Q37" s="394"/>
      <c r="R37" s="395"/>
      <c r="S37" s="394"/>
      <c r="T37" s="413"/>
      <c r="U37" s="413"/>
      <c r="V37" s="413"/>
      <c r="W37" s="413"/>
      <c r="X37" s="413"/>
      <c r="Y37" s="395"/>
      <c r="Z37" s="25"/>
    </row>
    <row r="38" spans="2:34" ht="13">
      <c r="B38" s="16"/>
      <c r="C38" s="152"/>
      <c r="D38" s="152"/>
      <c r="E38" s="152"/>
      <c r="F38" s="152"/>
      <c r="G38" s="152"/>
      <c r="H38" s="133"/>
      <c r="I38" s="133"/>
      <c r="Z38" s="25"/>
    </row>
    <row r="39" spans="2:34" ht="13">
      <c r="B39" s="16"/>
      <c r="C39" s="152"/>
      <c r="D39" s="152"/>
      <c r="E39" s="152"/>
      <c r="F39" s="152"/>
      <c r="G39" s="152"/>
      <c r="H39" s="133"/>
      <c r="I39" s="133"/>
      <c r="Z39" s="25"/>
    </row>
    <row r="40" spans="2:34" ht="13">
      <c r="B40" s="16"/>
      <c r="C40" s="29" t="s">
        <v>172</v>
      </c>
      <c r="D40" s="152"/>
      <c r="E40" s="152"/>
      <c r="F40" s="152"/>
      <c r="G40" s="152"/>
      <c r="H40" s="133"/>
      <c r="I40" s="133"/>
      <c r="Z40" s="25"/>
    </row>
    <row r="41" spans="2:34" ht="6" customHeight="1">
      <c r="B41" s="16"/>
      <c r="Z41" s="25"/>
    </row>
    <row r="42" spans="2:34" s="158" customFormat="1" ht="27.75" customHeight="1">
      <c r="B42" s="156"/>
      <c r="C42" s="468" t="s">
        <v>173</v>
      </c>
      <c r="D42" s="468"/>
      <c r="E42" s="468"/>
      <c r="F42" s="468"/>
      <c r="G42" s="468"/>
      <c r="H42" s="468"/>
      <c r="I42" s="468"/>
      <c r="J42" s="468"/>
      <c r="K42" s="468"/>
      <c r="L42" s="468"/>
      <c r="M42" s="468"/>
      <c r="N42" s="468"/>
      <c r="O42" s="468"/>
      <c r="P42" s="468"/>
      <c r="Q42" s="468"/>
      <c r="R42" s="468"/>
      <c r="S42" s="468"/>
      <c r="T42" s="468"/>
      <c r="U42" s="468"/>
      <c r="V42" s="468"/>
      <c r="W42" s="468"/>
      <c r="X42" s="468"/>
      <c r="Y42" s="468"/>
      <c r="Z42" s="157"/>
    </row>
    <row r="43" spans="2:34" ht="6" customHeight="1">
      <c r="B43" s="16"/>
      <c r="Z43" s="25"/>
    </row>
    <row r="44" spans="2:34" ht="13">
      <c r="B44" s="16"/>
      <c r="C44" s="29" t="s">
        <v>157</v>
      </c>
      <c r="Z44" s="25"/>
    </row>
    <row r="45" spans="2:34" ht="6" customHeight="1">
      <c r="B45" s="16"/>
      <c r="Z45" s="25"/>
    </row>
    <row r="46" spans="2:34" ht="12.75" customHeight="1">
      <c r="B46" s="16"/>
      <c r="C46" s="95" t="s">
        <v>95</v>
      </c>
      <c r="D46" s="454" t="s">
        <v>96</v>
      </c>
      <c r="E46" s="455"/>
      <c r="F46" s="455"/>
      <c r="G46" s="455"/>
      <c r="H46" s="456"/>
      <c r="I46" s="457" t="s">
        <v>97</v>
      </c>
      <c r="J46" s="458"/>
      <c r="K46" s="458"/>
      <c r="L46" s="459"/>
      <c r="M46" s="457" t="s">
        <v>98</v>
      </c>
      <c r="N46" s="459"/>
      <c r="O46" s="454" t="s">
        <v>99</v>
      </c>
      <c r="P46" s="456"/>
      <c r="Q46" s="460" t="s">
        <v>100</v>
      </c>
      <c r="R46" s="461"/>
      <c r="S46" s="462"/>
      <c r="T46" s="457" t="s">
        <v>101</v>
      </c>
      <c r="U46" s="458"/>
      <c r="V46" s="458"/>
      <c r="W46" s="459"/>
      <c r="X46" s="454" t="s">
        <v>102</v>
      </c>
      <c r="Y46" s="456"/>
      <c r="Z46" s="25"/>
      <c r="AA46" s="73"/>
      <c r="AB46" s="73"/>
      <c r="AC46" s="73"/>
      <c r="AD46" s="73"/>
      <c r="AE46" s="73"/>
      <c r="AF46" s="73"/>
      <c r="AG46" s="73"/>
      <c r="AH46" s="73"/>
    </row>
    <row r="47" spans="2:34">
      <c r="B47" s="16"/>
      <c r="C47" s="95">
        <v>1</v>
      </c>
      <c r="D47" s="126" t="s">
        <v>174</v>
      </c>
      <c r="E47" s="127"/>
      <c r="F47" s="127"/>
      <c r="G47" s="127"/>
      <c r="H47" s="88"/>
      <c r="I47" s="127" t="s">
        <v>175</v>
      </c>
      <c r="J47" s="129"/>
      <c r="K47" s="129"/>
      <c r="L47" s="130"/>
      <c r="M47" s="472">
        <v>1</v>
      </c>
      <c r="N47" s="244"/>
      <c r="O47" s="474">
        <v>10000</v>
      </c>
      <c r="P47" s="475"/>
      <c r="Q47" s="243" t="s">
        <v>176</v>
      </c>
      <c r="R47" s="473"/>
      <c r="S47" s="244"/>
      <c r="T47" s="394">
        <v>0</v>
      </c>
      <c r="U47" s="413"/>
      <c r="V47" s="413"/>
      <c r="W47" s="395"/>
      <c r="X47" s="243" t="s">
        <v>105</v>
      </c>
      <c r="Y47" s="244"/>
      <c r="Z47" s="131"/>
      <c r="AA47" s="73"/>
      <c r="AB47" s="73"/>
      <c r="AC47" s="73"/>
      <c r="AD47" s="73"/>
      <c r="AE47" s="73"/>
      <c r="AF47" s="73"/>
      <c r="AG47" s="73"/>
      <c r="AH47" s="73"/>
    </row>
    <row r="48" spans="2:34">
      <c r="B48" s="16"/>
      <c r="C48" s="95">
        <v>2</v>
      </c>
      <c r="D48" s="126" t="s">
        <v>164</v>
      </c>
      <c r="E48" s="127"/>
      <c r="F48" s="127"/>
      <c r="G48" s="127"/>
      <c r="H48" s="88"/>
      <c r="I48" s="127" t="s">
        <v>177</v>
      </c>
      <c r="J48" s="129"/>
      <c r="K48" s="129"/>
      <c r="L48" s="130"/>
      <c r="M48" s="243" t="s">
        <v>177</v>
      </c>
      <c r="N48" s="244"/>
      <c r="O48" s="474" t="s">
        <v>178</v>
      </c>
      <c r="P48" s="475"/>
      <c r="Q48" s="243" t="s">
        <v>176</v>
      </c>
      <c r="R48" s="473"/>
      <c r="S48" s="244"/>
      <c r="T48" s="394">
        <v>0</v>
      </c>
      <c r="U48" s="413"/>
      <c r="V48" s="413"/>
      <c r="W48" s="395"/>
      <c r="X48" s="243" t="s">
        <v>105</v>
      </c>
      <c r="Y48" s="244"/>
      <c r="Z48" s="131"/>
      <c r="AA48" s="73"/>
      <c r="AB48" s="73"/>
      <c r="AC48" s="73"/>
      <c r="AD48" s="73"/>
      <c r="AE48" s="73"/>
      <c r="AF48" s="73"/>
      <c r="AG48" s="73"/>
      <c r="AH48" s="73"/>
    </row>
    <row r="49" spans="2:34">
      <c r="B49" s="16"/>
      <c r="C49" s="95">
        <v>3</v>
      </c>
      <c r="D49" s="126" t="s">
        <v>179</v>
      </c>
      <c r="E49" s="127"/>
      <c r="F49" s="127"/>
      <c r="G49" s="127"/>
      <c r="H49" s="88"/>
      <c r="I49" s="127" t="s">
        <v>175</v>
      </c>
      <c r="J49" s="129"/>
      <c r="K49" s="129"/>
      <c r="L49" s="130"/>
      <c r="M49" s="472">
        <v>1</v>
      </c>
      <c r="N49" s="244"/>
      <c r="O49" s="474" t="s">
        <v>180</v>
      </c>
      <c r="P49" s="475"/>
      <c r="Q49" s="243" t="s">
        <v>176</v>
      </c>
      <c r="R49" s="473"/>
      <c r="S49" s="244"/>
      <c r="T49" s="394">
        <v>1</v>
      </c>
      <c r="U49" s="413"/>
      <c r="V49" s="413"/>
      <c r="W49" s="395"/>
      <c r="X49" s="243" t="s">
        <v>106</v>
      </c>
      <c r="Y49" s="244"/>
      <c r="Z49" s="131"/>
      <c r="AA49" s="73"/>
      <c r="AB49" s="73"/>
      <c r="AC49" s="73"/>
      <c r="AD49" s="73"/>
      <c r="AE49" s="73"/>
      <c r="AF49" s="73"/>
      <c r="AG49" s="73"/>
      <c r="AH49" s="73"/>
    </row>
    <row r="50" spans="2:34">
      <c r="B50" s="16"/>
      <c r="C50" s="95">
        <v>4</v>
      </c>
      <c r="D50" s="126" t="s">
        <v>167</v>
      </c>
      <c r="E50" s="127"/>
      <c r="F50" s="127"/>
      <c r="G50" s="127"/>
      <c r="H50" s="88"/>
      <c r="I50" s="127" t="s">
        <v>175</v>
      </c>
      <c r="J50" s="129"/>
      <c r="K50" s="129"/>
      <c r="L50" s="130"/>
      <c r="M50" s="472">
        <v>1</v>
      </c>
      <c r="N50" s="244"/>
      <c r="O50" s="474" t="s">
        <v>180</v>
      </c>
      <c r="P50" s="475"/>
      <c r="Q50" s="243" t="s">
        <v>176</v>
      </c>
      <c r="R50" s="473"/>
      <c r="S50" s="244"/>
      <c r="T50" s="394" t="s">
        <v>181</v>
      </c>
      <c r="U50" s="413"/>
      <c r="V50" s="413"/>
      <c r="W50" s="395"/>
      <c r="X50" s="243" t="s">
        <v>105</v>
      </c>
      <c r="Y50" s="244"/>
      <c r="Z50" s="131"/>
      <c r="AA50" s="73"/>
      <c r="AB50" s="73"/>
      <c r="AC50" s="73"/>
      <c r="AD50" s="73"/>
      <c r="AE50" s="73"/>
      <c r="AF50" s="73"/>
      <c r="AG50" s="73"/>
      <c r="AH50" s="73"/>
    </row>
    <row r="51" spans="2:34">
      <c r="B51" s="16"/>
      <c r="C51" s="95">
        <v>5</v>
      </c>
      <c r="D51" s="128"/>
      <c r="E51" s="129"/>
      <c r="F51" s="129"/>
      <c r="G51" s="129"/>
      <c r="H51" s="130"/>
      <c r="I51" s="129"/>
      <c r="J51" s="129"/>
      <c r="K51" s="129"/>
      <c r="L51" s="130"/>
      <c r="M51" s="243"/>
      <c r="N51" s="244"/>
      <c r="O51" s="474"/>
      <c r="P51" s="475"/>
      <c r="Q51" s="243"/>
      <c r="R51" s="473"/>
      <c r="S51" s="244"/>
      <c r="T51" s="394"/>
      <c r="U51" s="413"/>
      <c r="V51" s="413"/>
      <c r="W51" s="395"/>
      <c r="X51" s="243"/>
      <c r="Y51" s="244"/>
      <c r="Z51" s="131"/>
      <c r="AA51" s="73"/>
      <c r="AB51" s="73"/>
      <c r="AC51" s="73"/>
      <c r="AD51" s="73"/>
      <c r="AE51" s="73"/>
      <c r="AF51" s="73"/>
      <c r="AG51" s="73"/>
      <c r="AH51" s="73"/>
    </row>
    <row r="52" spans="2:34">
      <c r="B52" s="16"/>
      <c r="Z52" s="25"/>
    </row>
    <row r="53" spans="2:34">
      <c r="B53" s="16"/>
      <c r="Z53" s="25"/>
    </row>
    <row r="54" spans="2:34" ht="13">
      <c r="B54" s="16"/>
      <c r="C54" s="29" t="s">
        <v>182</v>
      </c>
      <c r="Z54" s="25"/>
    </row>
    <row r="55" spans="2:34" ht="6" customHeight="1">
      <c r="B55" s="16"/>
      <c r="Z55" s="25"/>
    </row>
    <row r="56" spans="2:34" ht="41.25" customHeight="1">
      <c r="B56" s="16"/>
      <c r="C56" s="485" t="s">
        <v>183</v>
      </c>
      <c r="D56" s="485"/>
      <c r="E56" s="485"/>
      <c r="F56" s="485"/>
      <c r="G56" s="485"/>
      <c r="H56" s="485"/>
      <c r="I56" s="485"/>
      <c r="J56" s="485"/>
      <c r="K56" s="485"/>
      <c r="L56" s="485"/>
      <c r="M56" s="485"/>
      <c r="N56" s="485"/>
      <c r="O56" s="485"/>
      <c r="P56" s="485"/>
      <c r="Q56" s="485"/>
      <c r="R56" s="485"/>
      <c r="S56" s="485"/>
      <c r="T56" s="485"/>
      <c r="U56" s="485"/>
      <c r="V56" s="485"/>
      <c r="W56" s="485"/>
      <c r="X56" s="485"/>
      <c r="Y56" s="485"/>
      <c r="Z56" s="25"/>
    </row>
    <row r="57" spans="2:34" ht="6" customHeight="1">
      <c r="B57" s="16"/>
      <c r="Z57" s="25"/>
    </row>
    <row r="58" spans="2:34" ht="13">
      <c r="B58" s="16"/>
      <c r="C58" s="29" t="s">
        <v>157</v>
      </c>
      <c r="Z58" s="25"/>
    </row>
    <row r="59" spans="2:34" ht="6" customHeight="1">
      <c r="B59" s="16"/>
      <c r="C59" s="29"/>
      <c r="Z59" s="25"/>
    </row>
    <row r="60" spans="2:34">
      <c r="B60" s="16"/>
      <c r="C60" s="488" t="s">
        <v>95</v>
      </c>
      <c r="D60" s="490" t="s">
        <v>96</v>
      </c>
      <c r="E60" s="491"/>
      <c r="F60" s="491"/>
      <c r="G60" s="491"/>
      <c r="H60" s="491"/>
      <c r="I60" s="491"/>
      <c r="J60" s="476" t="s">
        <v>184</v>
      </c>
      <c r="K60" s="393"/>
      <c r="L60" s="396" t="s">
        <v>185</v>
      </c>
      <c r="M60" s="393"/>
      <c r="N60" s="396" t="s">
        <v>186</v>
      </c>
      <c r="O60" s="393"/>
      <c r="P60" s="396" t="s">
        <v>187</v>
      </c>
      <c r="Q60" s="393"/>
      <c r="R60" s="396" t="s">
        <v>188</v>
      </c>
      <c r="S60" s="393"/>
      <c r="T60" s="396" t="s">
        <v>189</v>
      </c>
      <c r="U60" s="393"/>
      <c r="V60" s="396" t="s">
        <v>190</v>
      </c>
      <c r="W60" s="393"/>
      <c r="X60" s="396" t="s">
        <v>191</v>
      </c>
      <c r="Y60" s="393"/>
      <c r="Z60" s="25"/>
    </row>
    <row r="61" spans="2:34" ht="13" thickBot="1">
      <c r="B61" s="16"/>
      <c r="C61" s="489"/>
      <c r="D61" s="492"/>
      <c r="E61" s="493"/>
      <c r="F61" s="493"/>
      <c r="G61" s="493"/>
      <c r="H61" s="493"/>
      <c r="I61" s="493"/>
      <c r="J61" s="90" t="s">
        <v>136</v>
      </c>
      <c r="K61" s="85" t="s">
        <v>121</v>
      </c>
      <c r="L61" s="84" t="s">
        <v>136</v>
      </c>
      <c r="M61" s="85" t="s">
        <v>121</v>
      </c>
      <c r="N61" s="84" t="s">
        <v>136</v>
      </c>
      <c r="O61" s="85" t="s">
        <v>121</v>
      </c>
      <c r="P61" s="84" t="s">
        <v>136</v>
      </c>
      <c r="Q61" s="85" t="s">
        <v>121</v>
      </c>
      <c r="R61" s="84" t="s">
        <v>136</v>
      </c>
      <c r="S61" s="85" t="s">
        <v>121</v>
      </c>
      <c r="T61" s="84" t="s">
        <v>136</v>
      </c>
      <c r="U61" s="85" t="s">
        <v>121</v>
      </c>
      <c r="V61" s="84" t="s">
        <v>136</v>
      </c>
      <c r="W61" s="85" t="s">
        <v>121</v>
      </c>
      <c r="X61" s="84" t="s">
        <v>136</v>
      </c>
      <c r="Y61" s="85" t="s">
        <v>121</v>
      </c>
      <c r="Z61" s="25"/>
    </row>
    <row r="62" spans="2:34">
      <c r="B62" s="16"/>
      <c r="C62" s="82">
        <v>1</v>
      </c>
      <c r="D62" s="79" t="s">
        <v>174</v>
      </c>
      <c r="E62" s="89"/>
      <c r="F62" s="89"/>
      <c r="G62" s="89"/>
      <c r="H62" s="494"/>
      <c r="I62" s="495"/>
      <c r="J62" s="86"/>
      <c r="K62" s="83"/>
      <c r="L62" s="83"/>
      <c r="M62" s="83"/>
      <c r="N62" s="83"/>
      <c r="O62" s="83"/>
      <c r="P62" s="83"/>
      <c r="Q62" s="83"/>
      <c r="R62" s="83"/>
      <c r="S62" s="83"/>
      <c r="T62" s="83"/>
      <c r="U62" s="83"/>
      <c r="V62" s="83"/>
      <c r="W62" s="83"/>
      <c r="X62" s="83"/>
      <c r="Y62" s="83"/>
      <c r="Z62" s="25"/>
    </row>
    <row r="63" spans="2:34">
      <c r="B63" s="16"/>
      <c r="C63" s="50">
        <v>2</v>
      </c>
      <c r="D63" s="79" t="s">
        <v>164</v>
      </c>
      <c r="E63" s="80"/>
      <c r="F63" s="80"/>
      <c r="G63" s="80"/>
      <c r="H63" s="486"/>
      <c r="I63" s="487"/>
      <c r="J63" s="87"/>
      <c r="K63" s="3"/>
      <c r="L63" s="3"/>
      <c r="M63" s="3"/>
      <c r="N63" s="3"/>
      <c r="O63" s="3"/>
      <c r="P63" s="3"/>
      <c r="Q63" s="3"/>
      <c r="R63" s="3"/>
      <c r="S63" s="3"/>
      <c r="T63" s="3"/>
      <c r="U63" s="3"/>
      <c r="V63" s="3"/>
      <c r="W63" s="3"/>
      <c r="X63" s="3"/>
      <c r="Y63" s="3"/>
      <c r="Z63" s="25"/>
    </row>
    <row r="64" spans="2:34">
      <c r="B64" s="16"/>
      <c r="C64" s="50">
        <v>3</v>
      </c>
      <c r="D64" s="79" t="s">
        <v>179</v>
      </c>
      <c r="E64" s="80"/>
      <c r="F64" s="80"/>
      <c r="G64" s="80"/>
      <c r="H64" s="486"/>
      <c r="I64" s="487"/>
      <c r="J64" s="87"/>
      <c r="K64" s="3"/>
      <c r="L64" s="3"/>
      <c r="M64" s="3"/>
      <c r="N64" s="3"/>
      <c r="O64" s="3"/>
      <c r="P64" s="3"/>
      <c r="Q64" s="3"/>
      <c r="R64" s="3">
        <v>1</v>
      </c>
      <c r="S64" s="3"/>
      <c r="T64" s="3"/>
      <c r="U64" s="3"/>
      <c r="V64" s="3"/>
      <c r="W64" s="3"/>
      <c r="X64" s="3"/>
      <c r="Y64" s="3"/>
      <c r="Z64" s="25"/>
    </row>
    <row r="65" spans="2:26">
      <c r="B65" s="16"/>
      <c r="C65" s="50">
        <v>4</v>
      </c>
      <c r="D65" s="79" t="s">
        <v>167</v>
      </c>
      <c r="E65" s="81"/>
      <c r="F65" s="81"/>
      <c r="G65" s="81"/>
      <c r="H65" s="486"/>
      <c r="I65" s="487"/>
      <c r="J65" s="87"/>
      <c r="K65" s="3"/>
      <c r="L65" s="3">
        <v>1</v>
      </c>
      <c r="M65" s="3"/>
      <c r="N65" s="3"/>
      <c r="O65" s="3"/>
      <c r="P65" s="3">
        <v>1</v>
      </c>
      <c r="Q65" s="3"/>
      <c r="R65" s="3"/>
      <c r="S65" s="3"/>
      <c r="T65" s="3"/>
      <c r="U65" s="3"/>
      <c r="V65" s="3"/>
      <c r="W65" s="3"/>
      <c r="X65" s="3"/>
      <c r="Y65" s="3"/>
      <c r="Z65" s="25"/>
    </row>
    <row r="66" spans="2:26">
      <c r="B66" s="16"/>
      <c r="C66" s="50">
        <v>5</v>
      </c>
      <c r="D66" s="79" t="str">
        <f>IF('03_Launch Control Plan'!E58=0,"",'03_Launch Control Plan'!E58)</f>
        <v/>
      </c>
      <c r="E66" s="80"/>
      <c r="F66" s="80"/>
      <c r="G66" s="80"/>
      <c r="H66" s="486"/>
      <c r="I66" s="487"/>
      <c r="J66" s="88"/>
      <c r="K66" s="3"/>
      <c r="L66" s="3"/>
      <c r="M66" s="3"/>
      <c r="N66" s="3"/>
      <c r="O66" s="3"/>
      <c r="P66" s="3"/>
      <c r="Q66" s="3"/>
      <c r="R66" s="3"/>
      <c r="S66" s="3"/>
      <c r="T66" s="3"/>
      <c r="U66" s="3"/>
      <c r="V66" s="3"/>
      <c r="W66" s="3"/>
      <c r="X66" s="3"/>
      <c r="Y66" s="3"/>
      <c r="Z66" s="25"/>
    </row>
    <row r="67" spans="2:26" ht="3.75" customHeight="1">
      <c r="B67" s="16"/>
      <c r="C67" s="133"/>
      <c r="D67" s="42"/>
      <c r="E67" s="132"/>
      <c r="F67" s="132"/>
      <c r="G67" s="132"/>
      <c r="H67" s="134"/>
      <c r="I67" s="134"/>
      <c r="J67" s="42"/>
      <c r="K67" s="132"/>
      <c r="L67" s="132"/>
      <c r="M67" s="132"/>
      <c r="N67" s="132"/>
      <c r="O67" s="132"/>
      <c r="P67" s="132"/>
      <c r="Q67" s="132"/>
      <c r="R67" s="132"/>
      <c r="S67" s="132"/>
      <c r="T67" s="132"/>
      <c r="U67" s="132"/>
      <c r="V67" s="132"/>
      <c r="W67" s="132"/>
      <c r="X67" s="132"/>
      <c r="Y67" s="132"/>
      <c r="Z67" s="25"/>
    </row>
    <row r="68" spans="2:26">
      <c r="B68" s="16"/>
      <c r="C68" s="75" t="s">
        <v>137</v>
      </c>
      <c r="D68" s="81"/>
      <c r="E68" s="80"/>
      <c r="F68" s="80"/>
      <c r="G68" s="80"/>
      <c r="H68" s="91"/>
      <c r="I68" s="91"/>
      <c r="J68" s="483">
        <v>528</v>
      </c>
      <c r="K68" s="484"/>
      <c r="L68" s="481">
        <v>2131</v>
      </c>
      <c r="M68" s="482"/>
      <c r="N68" s="481">
        <v>2608</v>
      </c>
      <c r="O68" s="482"/>
      <c r="P68" s="481">
        <v>4012</v>
      </c>
      <c r="Q68" s="482"/>
      <c r="R68" s="481">
        <v>5798</v>
      </c>
      <c r="S68" s="482"/>
      <c r="T68" s="481">
        <v>5913</v>
      </c>
      <c r="U68" s="482"/>
      <c r="V68" s="481">
        <v>6259</v>
      </c>
      <c r="W68" s="482"/>
      <c r="X68" s="481">
        <v>6336</v>
      </c>
      <c r="Y68" s="482"/>
      <c r="Z68" s="25"/>
    </row>
    <row r="69" spans="2:26">
      <c r="B69" s="16"/>
      <c r="C69" s="133"/>
      <c r="D69" s="42"/>
      <c r="E69" s="132"/>
      <c r="F69" s="132"/>
      <c r="G69" s="132"/>
      <c r="H69" s="134"/>
      <c r="I69" s="134"/>
      <c r="J69" s="42"/>
      <c r="K69" s="132"/>
      <c r="L69" s="132"/>
      <c r="M69" s="132"/>
      <c r="N69" s="132"/>
      <c r="O69" s="132"/>
      <c r="P69" s="132"/>
      <c r="Q69" s="132"/>
      <c r="R69" s="132"/>
      <c r="S69" s="132"/>
      <c r="T69" s="132"/>
      <c r="U69" s="132"/>
      <c r="V69" s="132"/>
      <c r="W69" s="132"/>
      <c r="X69" s="132"/>
      <c r="Y69" s="132"/>
      <c r="Z69" s="25"/>
    </row>
    <row r="70" spans="2:26">
      <c r="B70" s="16"/>
      <c r="C70" s="133"/>
      <c r="D70" s="42"/>
      <c r="E70" s="132"/>
      <c r="F70" s="132"/>
      <c r="G70" s="132"/>
      <c r="H70" s="134"/>
      <c r="I70" s="134"/>
      <c r="J70" s="42"/>
      <c r="K70" s="132"/>
      <c r="L70" s="132"/>
      <c r="M70" s="132"/>
      <c r="N70" s="132"/>
      <c r="O70" s="132"/>
      <c r="P70" s="132"/>
      <c r="Q70" s="132"/>
      <c r="R70" s="132"/>
      <c r="S70" s="132"/>
      <c r="T70" s="132"/>
      <c r="U70" s="132"/>
      <c r="V70" s="132"/>
      <c r="W70" s="132"/>
      <c r="X70" s="132"/>
      <c r="Y70" s="132"/>
      <c r="Z70" s="25"/>
    </row>
    <row r="71" spans="2:26" ht="13">
      <c r="B71" s="16"/>
      <c r="C71" s="29" t="s">
        <v>192</v>
      </c>
      <c r="Z71" s="25"/>
    </row>
    <row r="72" spans="2:26" ht="6" customHeight="1">
      <c r="B72" s="16"/>
      <c r="Z72" s="25"/>
    </row>
    <row r="73" spans="2:26">
      <c r="B73" s="16"/>
      <c r="C73" t="s">
        <v>193</v>
      </c>
      <c r="Z73" s="25"/>
    </row>
    <row r="74" spans="2:26" ht="6" customHeight="1">
      <c r="B74" s="16"/>
      <c r="Z74" s="25"/>
    </row>
    <row r="75" spans="2:26" ht="13">
      <c r="B75" s="16"/>
      <c r="C75" s="29" t="s">
        <v>157</v>
      </c>
      <c r="Z75" s="25"/>
    </row>
    <row r="76" spans="2:26" ht="6" customHeight="1">
      <c r="B76" s="16"/>
      <c r="Z76" s="25"/>
    </row>
    <row r="77" spans="2:26" ht="12.75" customHeight="1" thickBot="1">
      <c r="B77" s="16"/>
      <c r="C77" s="141" t="s">
        <v>139</v>
      </c>
      <c r="D77" s="504" t="s">
        <v>129</v>
      </c>
      <c r="E77" s="505"/>
      <c r="F77" s="496" t="s">
        <v>140</v>
      </c>
      <c r="G77" s="497"/>
      <c r="H77" s="497"/>
      <c r="I77" s="497"/>
      <c r="J77" s="498"/>
      <c r="K77" s="496" t="s">
        <v>141</v>
      </c>
      <c r="L77" s="497"/>
      <c r="M77" s="497"/>
      <c r="N77" s="498"/>
      <c r="O77" s="499" t="s">
        <v>142</v>
      </c>
      <c r="P77" s="501"/>
      <c r="Q77" s="501"/>
      <c r="R77" s="500"/>
      <c r="S77" s="502" t="s">
        <v>143</v>
      </c>
      <c r="T77" s="503"/>
      <c r="U77" s="499" t="s">
        <v>144</v>
      </c>
      <c r="V77" s="501"/>
      <c r="W77" s="500"/>
      <c r="X77" s="499" t="s">
        <v>145</v>
      </c>
      <c r="Y77" s="500"/>
      <c r="Z77" s="25"/>
    </row>
    <row r="78" spans="2:26">
      <c r="B78" s="16"/>
      <c r="C78" s="137">
        <v>1</v>
      </c>
      <c r="D78" s="477" t="s">
        <v>194</v>
      </c>
      <c r="E78" s="478"/>
      <c r="F78" s="138" t="s">
        <v>179</v>
      </c>
      <c r="G78" s="138"/>
      <c r="H78" s="138"/>
      <c r="I78" s="138"/>
      <c r="J78" s="139"/>
      <c r="K78" s="138" t="s">
        <v>195</v>
      </c>
      <c r="L78" s="138"/>
      <c r="M78" s="138"/>
      <c r="N78" s="139"/>
      <c r="O78" s="138" t="s">
        <v>196</v>
      </c>
      <c r="P78" s="138"/>
      <c r="Q78" s="138"/>
      <c r="R78" s="139"/>
      <c r="S78" s="477" t="s">
        <v>197</v>
      </c>
      <c r="T78" s="478"/>
      <c r="U78" s="138" t="s">
        <v>198</v>
      </c>
      <c r="V78" s="138"/>
      <c r="W78" s="139"/>
      <c r="X78" s="479" t="s">
        <v>147</v>
      </c>
      <c r="Y78" s="480"/>
      <c r="Z78" s="25"/>
    </row>
    <row r="79" spans="2:26">
      <c r="B79" s="16"/>
      <c r="C79" s="109"/>
      <c r="D79" s="135"/>
      <c r="E79" s="136"/>
      <c r="F79" s="135"/>
      <c r="G79" s="135"/>
      <c r="H79" s="135"/>
      <c r="I79" s="135"/>
      <c r="J79" s="136"/>
      <c r="K79" s="135"/>
      <c r="L79" s="135"/>
      <c r="M79" s="135"/>
      <c r="N79" s="136"/>
      <c r="O79" s="135"/>
      <c r="P79" s="135"/>
      <c r="Q79" s="135"/>
      <c r="R79" s="136"/>
      <c r="S79" s="135"/>
      <c r="T79" s="136"/>
      <c r="U79" s="135"/>
      <c r="V79" s="135"/>
      <c r="W79" s="136"/>
      <c r="X79" s="135"/>
      <c r="Y79" s="136"/>
      <c r="Z79" s="25"/>
    </row>
    <row r="80" spans="2:26">
      <c r="B80" s="16"/>
      <c r="C80" s="109"/>
      <c r="D80" s="135"/>
      <c r="E80" s="136"/>
      <c r="F80" s="135"/>
      <c r="G80" s="135"/>
      <c r="H80" s="135"/>
      <c r="I80" s="135"/>
      <c r="J80" s="136"/>
      <c r="K80" s="135"/>
      <c r="L80" s="135"/>
      <c r="M80" s="135"/>
      <c r="N80" s="136"/>
      <c r="O80" s="135"/>
      <c r="P80" s="135"/>
      <c r="Q80" s="135"/>
      <c r="R80" s="136"/>
      <c r="S80" s="135"/>
      <c r="T80" s="136"/>
      <c r="U80" s="135"/>
      <c r="V80" s="135"/>
      <c r="W80" s="136"/>
      <c r="X80" s="135"/>
      <c r="Y80" s="136"/>
      <c r="Z80" s="25"/>
    </row>
    <row r="81" spans="2:26">
      <c r="B81" s="16"/>
      <c r="C81" s="109"/>
      <c r="D81" s="135"/>
      <c r="E81" s="136"/>
      <c r="F81" s="135"/>
      <c r="G81" s="135"/>
      <c r="H81" s="135"/>
      <c r="I81" s="135"/>
      <c r="J81" s="136"/>
      <c r="K81" s="135"/>
      <c r="L81" s="135"/>
      <c r="M81" s="135"/>
      <c r="N81" s="136"/>
      <c r="O81" s="135"/>
      <c r="P81" s="135"/>
      <c r="Q81" s="135"/>
      <c r="R81" s="136"/>
      <c r="S81" s="135"/>
      <c r="T81" s="136"/>
      <c r="U81" s="135"/>
      <c r="V81" s="135"/>
      <c r="W81" s="136"/>
      <c r="X81" s="135"/>
      <c r="Y81" s="136"/>
      <c r="Z81" s="25"/>
    </row>
    <row r="82" spans="2:26">
      <c r="B82" s="16"/>
      <c r="C82" s="109"/>
      <c r="D82" s="135"/>
      <c r="E82" s="136"/>
      <c r="F82" s="135"/>
      <c r="G82" s="135"/>
      <c r="H82" s="135"/>
      <c r="I82" s="135"/>
      <c r="J82" s="136"/>
      <c r="K82" s="135"/>
      <c r="L82" s="135"/>
      <c r="M82" s="135"/>
      <c r="N82" s="136"/>
      <c r="O82" s="135"/>
      <c r="P82" s="135"/>
      <c r="Q82" s="135"/>
      <c r="R82" s="136"/>
      <c r="S82" s="135"/>
      <c r="T82" s="136"/>
      <c r="U82" s="135"/>
      <c r="V82" s="135"/>
      <c r="W82" s="136"/>
      <c r="X82" s="135"/>
      <c r="Y82" s="136"/>
      <c r="Z82" s="25"/>
    </row>
    <row r="83" spans="2:26">
      <c r="B83" s="16"/>
      <c r="Z83" s="25"/>
    </row>
    <row r="84" spans="2:26" ht="13" thickBot="1">
      <c r="B84" s="15"/>
      <c r="C84" s="20"/>
      <c r="D84" s="20"/>
      <c r="E84" s="20"/>
      <c r="F84" s="20"/>
      <c r="G84" s="20"/>
      <c r="H84" s="20"/>
      <c r="I84" s="20"/>
      <c r="J84" s="20"/>
      <c r="K84" s="20"/>
      <c r="L84" s="20"/>
      <c r="M84" s="20"/>
      <c r="N84" s="20"/>
      <c r="O84" s="20"/>
      <c r="P84" s="20"/>
      <c r="Q84" s="20"/>
      <c r="R84" s="20"/>
      <c r="S84" s="20"/>
      <c r="T84" s="20"/>
      <c r="U84" s="20"/>
      <c r="V84" s="20"/>
      <c r="W84" s="20"/>
      <c r="X84" s="20"/>
      <c r="Y84" s="20"/>
      <c r="Z84" s="26"/>
    </row>
  </sheetData>
  <mergeCells count="147">
    <mergeCell ref="S78:T78"/>
    <mergeCell ref="D60:I61"/>
    <mergeCell ref="H62:I62"/>
    <mergeCell ref="H63:I63"/>
    <mergeCell ref="H64:I64"/>
    <mergeCell ref="F77:J77"/>
    <mergeCell ref="X68:Y68"/>
    <mergeCell ref="V68:W68"/>
    <mergeCell ref="T68:U68"/>
    <mergeCell ref="R68:S68"/>
    <mergeCell ref="X77:Y77"/>
    <mergeCell ref="U77:W77"/>
    <mergeCell ref="S77:T77"/>
    <mergeCell ref="O77:R77"/>
    <mergeCell ref="L60:M60"/>
    <mergeCell ref="K77:N77"/>
    <mergeCell ref="D77:E77"/>
    <mergeCell ref="O51:P51"/>
    <mergeCell ref="O50:P50"/>
    <mergeCell ref="O49:P49"/>
    <mergeCell ref="O48:P48"/>
    <mergeCell ref="O47:P47"/>
    <mergeCell ref="J60:K60"/>
    <mergeCell ref="X51:Y51"/>
    <mergeCell ref="M51:N51"/>
    <mergeCell ref="D78:E78"/>
    <mergeCell ref="X78:Y78"/>
    <mergeCell ref="P68:Q68"/>
    <mergeCell ref="N68:O68"/>
    <mergeCell ref="L68:M68"/>
    <mergeCell ref="J68:K68"/>
    <mergeCell ref="X60:Y60"/>
    <mergeCell ref="V60:W60"/>
    <mergeCell ref="T60:U60"/>
    <mergeCell ref="R60:S60"/>
    <mergeCell ref="P60:Q60"/>
    <mergeCell ref="N60:O60"/>
    <mergeCell ref="C56:Y56"/>
    <mergeCell ref="H65:I65"/>
    <mergeCell ref="H66:I66"/>
    <mergeCell ref="C60:C61"/>
    <mergeCell ref="Q51:S51"/>
    <mergeCell ref="S34:Y34"/>
    <mergeCell ref="S33:Y33"/>
    <mergeCell ref="S32:Y32"/>
    <mergeCell ref="S30:Y30"/>
    <mergeCell ref="Q49:S49"/>
    <mergeCell ref="Q48:S48"/>
    <mergeCell ref="Q47:S47"/>
    <mergeCell ref="T48:W48"/>
    <mergeCell ref="T51:W51"/>
    <mergeCell ref="T50:W50"/>
    <mergeCell ref="T49:W49"/>
    <mergeCell ref="T47:W47"/>
    <mergeCell ref="S31:Y31"/>
    <mergeCell ref="M50:N50"/>
    <mergeCell ref="M49:N49"/>
    <mergeCell ref="M48:N48"/>
    <mergeCell ref="M47:N47"/>
    <mergeCell ref="Q50:S50"/>
    <mergeCell ref="S37:Y37"/>
    <mergeCell ref="S36:Y36"/>
    <mergeCell ref="S35:Y35"/>
    <mergeCell ref="Q37:R37"/>
    <mergeCell ref="Q36:R36"/>
    <mergeCell ref="Q35:R35"/>
    <mergeCell ref="X50:Y50"/>
    <mergeCell ref="X49:Y49"/>
    <mergeCell ref="X48:Y48"/>
    <mergeCell ref="X47:Y47"/>
    <mergeCell ref="C7:Y7"/>
    <mergeCell ref="D46:H46"/>
    <mergeCell ref="I46:L46"/>
    <mergeCell ref="T46:W46"/>
    <mergeCell ref="Q46:S46"/>
    <mergeCell ref="M46:N46"/>
    <mergeCell ref="O46:P46"/>
    <mergeCell ref="X46:Y46"/>
    <mergeCell ref="L32:P32"/>
    <mergeCell ref="C31:G31"/>
    <mergeCell ref="H32:I34"/>
    <mergeCell ref="H35:I37"/>
    <mergeCell ref="H31:I31"/>
    <mergeCell ref="J31:K31"/>
    <mergeCell ref="C42:Y42"/>
    <mergeCell ref="S27:Y27"/>
    <mergeCell ref="S26:Y26"/>
    <mergeCell ref="S20:Y20"/>
    <mergeCell ref="L20:P20"/>
    <mergeCell ref="Q27:R27"/>
    <mergeCell ref="Q26:R26"/>
    <mergeCell ref="L27:P27"/>
    <mergeCell ref="L26:P26"/>
    <mergeCell ref="L22:P22"/>
    <mergeCell ref="G2:Z4"/>
    <mergeCell ref="L37:P37"/>
    <mergeCell ref="L36:P36"/>
    <mergeCell ref="L25:P25"/>
    <mergeCell ref="L30:P30"/>
    <mergeCell ref="J25:K27"/>
    <mergeCell ref="J28:K30"/>
    <mergeCell ref="L29:P29"/>
    <mergeCell ref="L28:P28"/>
    <mergeCell ref="Q25:R25"/>
    <mergeCell ref="J35:K37"/>
    <mergeCell ref="J32:K34"/>
    <mergeCell ref="L34:P34"/>
    <mergeCell ref="L33:P33"/>
    <mergeCell ref="Q34:R34"/>
    <mergeCell ref="L35:P35"/>
    <mergeCell ref="C35:G37"/>
    <mergeCell ref="Q22:R22"/>
    <mergeCell ref="S24:Y24"/>
    <mergeCell ref="S23:Y23"/>
    <mergeCell ref="S22:Y22"/>
    <mergeCell ref="C25:G27"/>
    <mergeCell ref="C28:G30"/>
    <mergeCell ref="S28:Y28"/>
    <mergeCell ref="S25:Y25"/>
    <mergeCell ref="H25:I27"/>
    <mergeCell ref="H28:I30"/>
    <mergeCell ref="C32:G34"/>
    <mergeCell ref="S21:Y21"/>
    <mergeCell ref="J22:K24"/>
    <mergeCell ref="Q33:R33"/>
    <mergeCell ref="Q32:R32"/>
    <mergeCell ref="J21:K21"/>
    <mergeCell ref="L21:P21"/>
    <mergeCell ref="Q28:R28"/>
    <mergeCell ref="S29:Y29"/>
    <mergeCell ref="J20:K20"/>
    <mergeCell ref="Q20:R20"/>
    <mergeCell ref="L31:P31"/>
    <mergeCell ref="Q31:R31"/>
    <mergeCell ref="Q30:R30"/>
    <mergeCell ref="Q29:R29"/>
    <mergeCell ref="Q23:R23"/>
    <mergeCell ref="C20:G20"/>
    <mergeCell ref="H20:I20"/>
    <mergeCell ref="C22:G24"/>
    <mergeCell ref="C21:G21"/>
    <mergeCell ref="H21:I21"/>
    <mergeCell ref="H22:I24"/>
    <mergeCell ref="L23:P23"/>
    <mergeCell ref="L24:P24"/>
    <mergeCell ref="Q24:R24"/>
    <mergeCell ref="Q21:R21"/>
  </mergeCells>
  <conditionalFormatting sqref="J25">
    <cfRule type="containsText" dxfId="12" priority="23" operator="containsText" text="yes">
      <formula>NOT(ISERROR(SEARCH("yes",J25)))</formula>
    </cfRule>
  </conditionalFormatting>
  <conditionalFormatting sqref="J28">
    <cfRule type="containsText" dxfId="11" priority="22" operator="containsText" text="yes">
      <formula>NOT(ISERROR(SEARCH("yes",J28)))</formula>
    </cfRule>
  </conditionalFormatting>
  <conditionalFormatting sqref="J32">
    <cfRule type="containsText" dxfId="10" priority="8" operator="containsText" text="yes">
      <formula>NOT(ISERROR(SEARCH("yes",J32)))</formula>
    </cfRule>
  </conditionalFormatting>
  <conditionalFormatting sqref="J35">
    <cfRule type="containsText" dxfId="9" priority="21" operator="containsText" text="yes">
      <formula>NOT(ISERROR(SEARCH("yes",J35)))</formula>
    </cfRule>
  </conditionalFormatting>
  <conditionalFormatting sqref="X47:Y50">
    <cfRule type="containsText" dxfId="8" priority="13" stopIfTrue="1" operator="containsText" text="NOK">
      <formula>NOT(ISERROR(SEARCH("NOK",X47)))</formula>
    </cfRule>
    <cfRule type="containsText" dxfId="7" priority="14" stopIfTrue="1" operator="containsText" text="OK">
      <formula>NOT(ISERROR(SEARCH("OK",X47)))</formula>
    </cfRule>
  </conditionalFormatting>
  <conditionalFormatting sqref="X48:Y49">
    <cfRule type="containsText" dxfId="6" priority="9" stopIfTrue="1" operator="containsText" text="NOK">
      <formula>NOT(ISERROR(SEARCH("NOK",X48)))</formula>
    </cfRule>
    <cfRule type="containsText" dxfId="5" priority="10" stopIfTrue="1" operator="containsText" text="OK">
      <formula>NOT(ISERROR(SEARCH("OK",X48)))</formula>
    </cfRule>
  </conditionalFormatting>
  <conditionalFormatting sqref="X78:Y78">
    <cfRule type="cellIs" dxfId="4" priority="5" stopIfTrue="1" operator="equal">
      <formula>"done"</formula>
    </cfRule>
    <cfRule type="cellIs" dxfId="3" priority="6" stopIfTrue="1" operator="equal">
      <formula>"in progress"</formula>
    </cfRule>
    <cfRule type="cellIs" dxfId="2" priority="7" stopIfTrue="1" operator="equal">
      <formula>"open"</formula>
    </cfRule>
  </conditionalFormatting>
  <conditionalFormatting sqref="AG47:AH51">
    <cfRule type="containsText" dxfId="1" priority="36" stopIfTrue="1" operator="containsText" text="NOK">
      <formula>NOT(ISERROR(SEARCH("NOK",AG47)))</formula>
    </cfRule>
    <cfRule type="containsText" dxfId="0" priority="37" stopIfTrue="1" operator="containsText" text="OK">
      <formula>NOT(ISERROR(SEARCH("OK",AG47)))</formula>
    </cfRule>
  </conditionalFormatting>
  <dataValidations count="1">
    <dataValidation type="list" allowBlank="1" showInputMessage="1" showErrorMessage="1" sqref="AG47:AH51" xr:uid="{00000000-0002-0000-0500-000000000000}">
      <formula1>$AN$18:$AN$20</formula1>
    </dataValidation>
  </dataValidations>
  <pageMargins left="0.70866141732283472" right="0.70866141732283472" top="0.78740157480314965" bottom="0.78740157480314965" header="0.31496062992125984" footer="0.31496062992125984"/>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2"/>
  <sheetViews>
    <sheetView zoomScale="80" zoomScaleNormal="80" workbookViewId="0">
      <selection activeCell="C9" sqref="C9"/>
    </sheetView>
  </sheetViews>
  <sheetFormatPr defaultColWidth="11.453125" defaultRowHeight="17.5"/>
  <cols>
    <col min="1" max="1" width="15.54296875" style="171" customWidth="1"/>
    <col min="2" max="2" width="17.36328125" style="171" customWidth="1"/>
    <col min="3" max="3" width="28.453125" style="171" bestFit="1" customWidth="1"/>
    <col min="4" max="4" width="30.453125" style="171" bestFit="1" customWidth="1"/>
    <col min="5" max="5" width="12.36328125" style="171" bestFit="1" customWidth="1"/>
    <col min="6" max="6" width="28.453125" style="171" bestFit="1" customWidth="1"/>
    <col min="7" max="16384" width="11.453125" style="171"/>
  </cols>
  <sheetData>
    <row r="1" spans="1:6" ht="22.5">
      <c r="A1" s="506" t="s">
        <v>199</v>
      </c>
      <c r="B1" s="506"/>
      <c r="C1" s="506"/>
      <c r="D1" s="506"/>
      <c r="E1" s="506"/>
      <c r="F1" s="506"/>
    </row>
    <row r="2" spans="1:6" ht="22.5">
      <c r="A2" s="166"/>
      <c r="B2" s="167"/>
      <c r="C2" s="167"/>
      <c r="D2" s="167"/>
      <c r="E2" s="167"/>
      <c r="F2" s="167"/>
    </row>
    <row r="3" spans="1:6" ht="22.5">
      <c r="A3" s="168" t="s">
        <v>200</v>
      </c>
      <c r="B3" s="167"/>
      <c r="C3" s="167"/>
      <c r="D3" s="167"/>
      <c r="E3" s="167"/>
      <c r="F3" s="167"/>
    </row>
    <row r="4" spans="1:6" ht="22.5">
      <c r="A4" s="169"/>
      <c r="B4" s="167"/>
      <c r="C4" s="167"/>
      <c r="D4" s="167"/>
      <c r="E4" s="170"/>
      <c r="F4" s="167"/>
    </row>
    <row r="5" spans="1:6">
      <c r="A5" s="165" t="s">
        <v>201</v>
      </c>
      <c r="B5" s="165" t="s">
        <v>129</v>
      </c>
      <c r="C5" s="165" t="s">
        <v>202</v>
      </c>
      <c r="D5" s="165" t="s">
        <v>203</v>
      </c>
      <c r="E5" s="165" t="s">
        <v>204</v>
      </c>
      <c r="F5" s="165" t="s">
        <v>205</v>
      </c>
    </row>
    <row r="6" spans="1:6">
      <c r="A6" s="172" t="s">
        <v>206</v>
      </c>
      <c r="B6" s="173">
        <v>41540</v>
      </c>
      <c r="C6" s="172" t="s">
        <v>207</v>
      </c>
      <c r="D6" s="174" t="s">
        <v>208</v>
      </c>
      <c r="E6" s="175" t="s">
        <v>209</v>
      </c>
      <c r="F6" s="172" t="s">
        <v>207</v>
      </c>
    </row>
    <row r="7" spans="1:6" ht="35">
      <c r="A7" s="176" t="s">
        <v>210</v>
      </c>
      <c r="B7" s="177">
        <v>42464</v>
      </c>
      <c r="C7" s="172" t="s">
        <v>207</v>
      </c>
      <c r="D7" s="175" t="s">
        <v>211</v>
      </c>
      <c r="E7" s="175" t="s">
        <v>212</v>
      </c>
      <c r="F7" s="172" t="s">
        <v>213</v>
      </c>
    </row>
    <row r="8" spans="1:6" ht="35">
      <c r="A8" s="172" t="s">
        <v>214</v>
      </c>
      <c r="B8" s="177">
        <v>42978</v>
      </c>
      <c r="C8" s="172" t="s">
        <v>215</v>
      </c>
      <c r="D8" s="175" t="s">
        <v>216</v>
      </c>
      <c r="E8" s="178" t="s">
        <v>217</v>
      </c>
      <c r="F8" s="175" t="s">
        <v>218</v>
      </c>
    </row>
    <row r="9" spans="1:6" ht="105">
      <c r="A9" s="172" t="s">
        <v>219</v>
      </c>
      <c r="B9" s="177">
        <v>44007</v>
      </c>
      <c r="C9" s="172" t="s">
        <v>220</v>
      </c>
      <c r="D9" s="175" t="s">
        <v>221</v>
      </c>
      <c r="E9" s="178" t="s">
        <v>217</v>
      </c>
      <c r="F9" s="175" t="s">
        <v>222</v>
      </c>
    </row>
    <row r="10" spans="1:6">
      <c r="A10" s="172"/>
      <c r="B10" s="177"/>
      <c r="C10" s="172"/>
      <c r="D10" s="178"/>
      <c r="E10" s="178"/>
      <c r="F10" s="175"/>
    </row>
    <row r="11" spans="1:6">
      <c r="A11" s="172"/>
      <c r="B11" s="177"/>
      <c r="C11" s="172"/>
      <c r="D11" s="178"/>
      <c r="E11" s="178"/>
      <c r="F11" s="175"/>
    </row>
    <row r="12" spans="1:6">
      <c r="A12" s="179"/>
      <c r="B12" s="179"/>
      <c r="C12" s="179"/>
      <c r="D12" s="179"/>
      <c r="E12" s="179"/>
      <c r="F12" s="179"/>
    </row>
  </sheetData>
  <mergeCells count="1">
    <mergeCell ref="A1:F1"/>
  </mergeCells>
  <dataValidations count="2">
    <dataValidation type="list" allowBlank="1" showInputMessage="1" showErrorMessage="1" sqref="E6:E11 E14" xr:uid="{00000000-0002-0000-0600-000000000000}">
      <formula1>List_of_Status</formula1>
    </dataValidation>
    <dataValidation allowBlank="1" showErrorMessage="1" sqref="A1" xr:uid="{00000000-0002-0000-0600-000001000000}"/>
  </dataValidations>
  <pageMargins left="0.70866141732283472" right="0.70866141732283472" top="0.78740157480314965" bottom="0.78740157480314965"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f72a90-0170-48ac-b97c-0dda9a775326">
      <Terms xmlns="http://schemas.microsoft.com/office/infopath/2007/PartnerControls"/>
    </lcf76f155ced4ddcb4097134ff3c332f>
    <TaxCatchAll xmlns="a7d668a8-48e2-4342-93c5-e9ed635cbb82" xsi:nil="true"/>
  </documentManagement>
</p:properties>
</file>

<file path=customXml/itemProps1.xml><?xml version="1.0" encoding="utf-8"?>
<ds:datastoreItem xmlns:ds="http://schemas.openxmlformats.org/officeDocument/2006/customXml" ds:itemID="{D98F2D3F-F61C-4FA0-8813-190FBAB0B438}">
  <ds:schemaRefs>
    <ds:schemaRef ds:uri="http://schemas.microsoft.com/sharepoint/v3/contenttype/forms"/>
  </ds:schemaRefs>
</ds:datastoreItem>
</file>

<file path=customXml/itemProps2.xml><?xml version="1.0" encoding="utf-8"?>
<ds:datastoreItem xmlns:ds="http://schemas.openxmlformats.org/officeDocument/2006/customXml" ds:itemID="{8DD4E052-482B-4308-8ADD-88FE2D959829}"/>
</file>

<file path=customXml/itemProps3.xml><?xml version="1.0" encoding="utf-8"?>
<ds:datastoreItem xmlns:ds="http://schemas.openxmlformats.org/officeDocument/2006/customXml" ds:itemID="{063A9903-B386-4FF3-97EF-EC947A6062C6}">
  <ds:schemaRefs>
    <ds:schemaRef ds:uri="http://schemas.microsoft.com/office/2006/documentManagement/types"/>
    <ds:schemaRef ds:uri="e41c4502-ca24-45d9-8e3d-ff5ece345551"/>
    <ds:schemaRef ds:uri="http://www.w3.org/XML/1998/namespace"/>
    <ds:schemaRef ds:uri="http://schemas.openxmlformats.org/package/2006/metadata/core-properties"/>
    <ds:schemaRef ds:uri="http://purl.org/dc/terms/"/>
    <ds:schemaRef ds:uri="178f8b04-75e9-4103-a3ae-9cdcaaf51c18"/>
    <ds:schemaRef ds:uri="http://purl.org/dc/dcmityp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01_Procedure</vt:lpstr>
      <vt:lpstr>02_Checklist LCP-charact.</vt:lpstr>
      <vt:lpstr>03_Launch Control Plan</vt:lpstr>
      <vt:lpstr>04_Tracking chart</vt:lpstr>
      <vt:lpstr>05_OPL</vt:lpstr>
      <vt:lpstr>Explanations</vt:lpstr>
      <vt:lpstr>Document Change History</vt:lpstr>
    </vt:vector>
  </TitlesOfParts>
  <Manager/>
  <Company>Bosch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roi6fe</dc:creator>
  <cp:keywords/>
  <dc:description/>
  <cp:lastModifiedBy>Martinez Castillo Barbara Yazmin (M/PUQ23-EM)</cp:lastModifiedBy>
  <cp:revision/>
  <dcterms:created xsi:type="dcterms:W3CDTF">2013-05-02T07:40:03Z</dcterms:created>
  <dcterms:modified xsi:type="dcterms:W3CDTF">2026-07-08T20:58:35Z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DMSKeywords">
    <vt:lpwstr/>
  </property>
  <property fmtid="{D5CDD505-2E9C-101B-9397-08002B2CF9AE}" pid="4" name="_dlc_DocIdItemGuid">
    <vt:lpwstr>b925bd4f-8bc0-4833-8680-8695e505fbac</vt:lpwstr>
  </property>
  <property fmtid="{D5CDD505-2E9C-101B-9397-08002B2CF9AE}" pid="5" name="LikedBy">
    <vt:lpwstr/>
  </property>
  <property fmtid="{D5CDD505-2E9C-101B-9397-08002B2CF9AE}" pid="6" name="ecm_ItemDeleteBlockHolders">
    <vt:lpwstr/>
  </property>
  <property fmtid="{D5CDD505-2E9C-101B-9397-08002B2CF9AE}" pid="7" name="_vti_ItemHoldRecordStatus">
    <vt:lpwstr/>
  </property>
  <property fmtid="{D5CDD505-2E9C-101B-9397-08002B2CF9AE}" pid="8" name="_vti_ItemDeclaredRecord">
    <vt:lpwstr/>
  </property>
  <property fmtid="{D5CDD505-2E9C-101B-9397-08002B2CF9AE}" pid="9" name="IconOverlay">
    <vt:lpwstr/>
  </property>
  <property fmtid="{D5CDD505-2E9C-101B-9397-08002B2CF9AE}" pid="10" name="ecm_RecordRestrictions">
    <vt:lpwstr/>
  </property>
  <property fmtid="{D5CDD505-2E9C-101B-9397-08002B2CF9AE}" pid="11" name="ecm_ItemLockHolders">
    <vt:lpwstr/>
  </property>
  <property fmtid="{D5CDD505-2E9C-101B-9397-08002B2CF9AE}" pid="12" name="MediaServiceImageTags">
    <vt:lpwstr/>
  </property>
</Properties>
</file>